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. Miguel Trujillo\Desktop\CUENTA PUBLICA 2020\CUENTA PÙBLICA CUARTO TRIMESTRE 2020\"/>
    </mc:Choice>
  </mc:AlternateContent>
  <xr:revisionPtr revIDLastSave="0" documentId="13_ncr:1_{2E052D1E-2766-436E-A12F-B8E4E2766338}" xr6:coauthVersionLast="45" xr6:coauthVersionMax="45" xr10:uidLastSave="{00000000-0000-0000-0000-000000000000}"/>
  <bookViews>
    <workbookView xWindow="-120" yWindow="-120" windowWidth="20730" windowHeight="11160" tabRatio="863" firstSheet="1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ACT!$A$5:$E$222</definedName>
  </definedNames>
  <calcPr calcId="191029"/>
</workbook>
</file>

<file path=xl/calcChain.xml><?xml version="1.0" encoding="utf-8"?>
<calcChain xmlns="http://schemas.openxmlformats.org/spreadsheetml/2006/main">
  <c r="C52" i="62" l="1"/>
  <c r="D138" i="59"/>
  <c r="C138" i="59"/>
  <c r="D15" i="62" l="1"/>
  <c r="C15" i="61"/>
  <c r="C152" i="59"/>
  <c r="D76" i="59"/>
  <c r="D81" i="59"/>
  <c r="D85" i="59"/>
  <c r="D88" i="59"/>
  <c r="D91" i="59"/>
  <c r="D93" i="59"/>
  <c r="E76" i="59"/>
  <c r="E81" i="59"/>
  <c r="E85" i="59"/>
  <c r="E88" i="59"/>
  <c r="E91" i="59"/>
  <c r="E93" i="59"/>
  <c r="E64" i="59"/>
  <c r="E68" i="59"/>
  <c r="E67" i="59" s="1"/>
  <c r="E73" i="59"/>
  <c r="C21" i="59"/>
  <c r="C20" i="59" s="1"/>
  <c r="H162" i="59"/>
  <c r="H161" i="59" s="1"/>
  <c r="C188" i="60"/>
  <c r="C187" i="60" s="1"/>
  <c r="C119" i="60"/>
  <c r="C102" i="60"/>
  <c r="C109" i="60"/>
  <c r="D137" i="59"/>
  <c r="D146" i="59"/>
  <c r="D152" i="59"/>
  <c r="E32" i="59"/>
  <c r="F32" i="59"/>
  <c r="F31" i="59" s="1"/>
  <c r="G32" i="59"/>
  <c r="G31" i="59" s="1"/>
  <c r="E31" i="59"/>
  <c r="E21" i="59"/>
  <c r="E20" i="59" s="1"/>
  <c r="F21" i="59"/>
  <c r="F20" i="59" s="1"/>
  <c r="G21" i="59"/>
  <c r="G20" i="59" s="1"/>
  <c r="D162" i="59"/>
  <c r="D161" i="59" s="1"/>
  <c r="E162" i="59"/>
  <c r="E161" i="59" s="1"/>
  <c r="F162" i="59"/>
  <c r="F161" i="59" s="1"/>
  <c r="G162" i="59"/>
  <c r="G161" i="59" s="1"/>
  <c r="C162" i="59"/>
  <c r="C161" i="59" s="1"/>
  <c r="E24" i="62"/>
  <c r="E23" i="62"/>
  <c r="D23" i="62"/>
  <c r="C23" i="62"/>
  <c r="D35" i="65"/>
  <c r="E35" i="65"/>
  <c r="F35" i="65"/>
  <c r="C35" i="65"/>
  <c r="D62" i="62"/>
  <c r="D61" i="62" s="1"/>
  <c r="C62" i="62"/>
  <c r="C61" i="62" s="1"/>
  <c r="E43" i="62"/>
  <c r="C43" i="62"/>
  <c r="E29" i="62"/>
  <c r="E28" i="62"/>
  <c r="E27" i="62"/>
  <c r="E26" i="62"/>
  <c r="E25" i="62"/>
  <c r="E22" i="62"/>
  <c r="E21" i="62"/>
  <c r="E20" i="62"/>
  <c r="E19" i="62"/>
  <c r="E15" i="62" s="1"/>
  <c r="E14" i="62" s="1"/>
  <c r="E13" i="62" s="1"/>
  <c r="E17" i="62"/>
  <c r="E16" i="62"/>
  <c r="E11" i="62"/>
  <c r="E12" i="62"/>
  <c r="E10" i="62"/>
  <c r="D14" i="62"/>
  <c r="D13" i="62" s="1"/>
  <c r="C15" i="62"/>
  <c r="C14" i="62" s="1"/>
  <c r="C13" i="62" s="1"/>
  <c r="D9" i="62"/>
  <c r="D8" i="62" s="1"/>
  <c r="C9" i="62"/>
  <c r="C8" i="62" s="1"/>
  <c r="C76" i="60"/>
  <c r="C75" i="60" s="1"/>
  <c r="C74" i="60" s="1"/>
  <c r="C73" i="60" s="1"/>
  <c r="C59" i="60"/>
  <c r="C58" i="60" s="1"/>
  <c r="C65" i="60"/>
  <c r="C46" i="60"/>
  <c r="C8" i="60" s="1"/>
  <c r="E138" i="59"/>
  <c r="E137" i="59"/>
  <c r="F138" i="59"/>
  <c r="F137" i="59" s="1"/>
  <c r="G138" i="59"/>
  <c r="G137" i="59" s="1"/>
  <c r="H138" i="59"/>
  <c r="H137" i="59" s="1"/>
  <c r="C137" i="59"/>
  <c r="C135" i="59" s="1"/>
  <c r="F146" i="59"/>
  <c r="F152" i="59"/>
  <c r="E152" i="59"/>
  <c r="G152" i="59"/>
  <c r="H152" i="59"/>
  <c r="E146" i="59"/>
  <c r="G146" i="59"/>
  <c r="H146" i="59"/>
  <c r="C146" i="59"/>
  <c r="D109" i="59"/>
  <c r="D103" i="59" s="1"/>
  <c r="E109" i="59"/>
  <c r="C109" i="59"/>
  <c r="D106" i="59"/>
  <c r="E106" i="59"/>
  <c r="E103" i="59" s="1"/>
  <c r="C106" i="59"/>
  <c r="D104" i="59"/>
  <c r="E104" i="59"/>
  <c r="C104" i="59"/>
  <c r="D68" i="59"/>
  <c r="D67" i="59" s="1"/>
  <c r="C68" i="59"/>
  <c r="C67" i="59" s="1"/>
  <c r="C64" i="59"/>
  <c r="C73" i="59"/>
  <c r="C93" i="59"/>
  <c r="C91" i="59"/>
  <c r="C88" i="59"/>
  <c r="C85" i="59"/>
  <c r="C81" i="59"/>
  <c r="C76" i="59"/>
  <c r="D73" i="59"/>
  <c r="D64" i="59"/>
  <c r="D32" i="59"/>
  <c r="D31" i="59" s="1"/>
  <c r="C32" i="59"/>
  <c r="C31" i="59" s="1"/>
  <c r="D21" i="59"/>
  <c r="D20" i="59" s="1"/>
  <c r="C30" i="64"/>
  <c r="C7" i="64"/>
  <c r="C39" i="64" s="1"/>
  <c r="C15" i="63"/>
  <c r="C7" i="63"/>
  <c r="C20" i="63" s="1"/>
  <c r="H3" i="65"/>
  <c r="H2" i="65"/>
  <c r="H1" i="65"/>
  <c r="E3" i="60"/>
  <c r="E2" i="60"/>
  <c r="E1" i="60"/>
  <c r="H3" i="59"/>
  <c r="E3" i="61" s="1"/>
  <c r="H2" i="59"/>
  <c r="E2" i="62" s="1"/>
  <c r="H1" i="59"/>
  <c r="E1" i="61" s="1"/>
  <c r="A3" i="65"/>
  <c r="A1" i="65"/>
  <c r="A3" i="59"/>
  <c r="A3" i="60" s="1"/>
  <c r="A1" i="59"/>
  <c r="A1" i="61" s="1"/>
  <c r="E14" i="59"/>
  <c r="F14" i="59" s="1"/>
  <c r="G14" i="59" s="1"/>
  <c r="E9" i="62" l="1"/>
  <c r="E8" i="62" s="1"/>
  <c r="C30" i="62"/>
  <c r="C101" i="60"/>
  <c r="D216" i="60" s="1"/>
  <c r="D187" i="60"/>
  <c r="G145" i="59"/>
  <c r="F145" i="59"/>
  <c r="H145" i="59"/>
  <c r="D145" i="59"/>
  <c r="C145" i="59"/>
  <c r="E3" i="62"/>
  <c r="E145" i="59"/>
  <c r="D135" i="59"/>
  <c r="E63" i="59"/>
  <c r="D63" i="59"/>
  <c r="A1" i="62"/>
  <c r="A1" i="60"/>
  <c r="C103" i="59"/>
  <c r="C75" i="59"/>
  <c r="D75" i="59"/>
  <c r="E75" i="59"/>
  <c r="C63" i="59"/>
  <c r="E2" i="61"/>
  <c r="A3" i="62"/>
  <c r="A3" i="61"/>
  <c r="D220" i="60"/>
  <c r="D208" i="60"/>
  <c r="D204" i="60"/>
  <c r="D196" i="60"/>
  <c r="D184" i="60"/>
  <c r="D176" i="60"/>
  <c r="D172" i="60"/>
  <c r="D160" i="60"/>
  <c r="D156" i="60"/>
  <c r="D152" i="60"/>
  <c r="D140" i="60"/>
  <c r="D136" i="60"/>
  <c r="D128" i="60"/>
  <c r="D120" i="60"/>
  <c r="D112" i="60"/>
  <c r="D108" i="60"/>
  <c r="D213" i="60"/>
  <c r="D201" i="60"/>
  <c r="D189" i="60"/>
  <c r="D165" i="60"/>
  <c r="D153" i="60"/>
  <c r="D149" i="60"/>
  <c r="D125" i="60"/>
  <c r="D113" i="60"/>
  <c r="C100" i="60"/>
  <c r="D100" i="60" s="1"/>
  <c r="D215" i="60"/>
  <c r="D211" i="60"/>
  <c r="D207" i="60"/>
  <c r="D199" i="60"/>
  <c r="D195" i="60"/>
  <c r="D191" i="60"/>
  <c r="D179" i="60"/>
  <c r="D175" i="60"/>
  <c r="D171" i="60"/>
  <c r="D163" i="60"/>
  <c r="D159" i="60"/>
  <c r="D155" i="60"/>
  <c r="D147" i="60"/>
  <c r="D143" i="60"/>
  <c r="D139" i="60"/>
  <c r="D131" i="60"/>
  <c r="D127" i="60"/>
  <c r="D123" i="60"/>
  <c r="D115" i="60"/>
  <c r="D111" i="60"/>
  <c r="D107" i="60"/>
  <c r="D217" i="60"/>
  <c r="D205" i="60"/>
  <c r="D193" i="60"/>
  <c r="D169" i="60"/>
  <c r="D157" i="60"/>
  <c r="D141" i="60"/>
  <c r="D117" i="60"/>
  <c r="D105" i="60"/>
  <c r="D102" i="60"/>
  <c r="D218" i="60"/>
  <c r="D214" i="60"/>
  <c r="D210" i="60"/>
  <c r="D202" i="60"/>
  <c r="D198" i="60"/>
  <c r="D194" i="60"/>
  <c r="D186" i="60"/>
  <c r="D182" i="60"/>
  <c r="D178" i="60"/>
  <c r="D170" i="60"/>
  <c r="D166" i="60"/>
  <c r="D162" i="60"/>
  <c r="D154" i="60"/>
  <c r="D150" i="60"/>
  <c r="D146" i="60"/>
  <c r="D138" i="60"/>
  <c r="D134" i="60"/>
  <c r="D130" i="60"/>
  <c r="D122" i="60"/>
  <c r="D118" i="60"/>
  <c r="D114" i="60"/>
  <c r="D106" i="60"/>
  <c r="D101" i="60"/>
  <c r="D209" i="60"/>
  <c r="D185" i="60"/>
  <c r="D173" i="60"/>
  <c r="D161" i="60"/>
  <c r="D129" i="60"/>
  <c r="D121" i="60"/>
  <c r="D109" i="60"/>
  <c r="D30" i="62"/>
  <c r="E30" i="62"/>
  <c r="E1" i="62"/>
  <c r="D188" i="60"/>
  <c r="D145" i="60" l="1"/>
  <c r="D197" i="60"/>
  <c r="D110" i="60"/>
  <c r="D126" i="60"/>
  <c r="D142" i="60"/>
  <c r="D158" i="60"/>
  <c r="D174" i="60"/>
  <c r="D190" i="60"/>
  <c r="D206" i="60"/>
  <c r="D222" i="60"/>
  <c r="D133" i="60"/>
  <c r="D181" i="60"/>
  <c r="D103" i="60"/>
  <c r="D119" i="60"/>
  <c r="D135" i="60"/>
  <c r="D151" i="60"/>
  <c r="D167" i="60"/>
  <c r="D183" i="60"/>
  <c r="D203" i="60"/>
  <c r="D219" i="60"/>
  <c r="D137" i="60"/>
  <c r="D177" i="60"/>
  <c r="D104" i="60"/>
  <c r="D124" i="60"/>
  <c r="D144" i="60"/>
  <c r="D168" i="60"/>
  <c r="D192" i="60"/>
  <c r="D212" i="60"/>
  <c r="D221" i="60"/>
  <c r="D116" i="60"/>
  <c r="D132" i="60"/>
  <c r="D148" i="60"/>
  <c r="D164" i="60"/>
  <c r="D180" i="60"/>
  <c r="D200" i="60"/>
</calcChain>
</file>

<file path=xl/sharedStrings.xml><?xml version="1.0" encoding="utf-8"?>
<sst xmlns="http://schemas.openxmlformats.org/spreadsheetml/2006/main" count="1109" uniqueCount="791">
  <si>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</si>
  <si>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</si>
  <si>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</si>
  <si>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</si>
  <si>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</si>
  <si>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</si>
  <si>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</si>
  <si>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</si>
  <si>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</si>
  <si>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</si>
  <si>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</si>
  <si>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</si>
  <si>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</si>
  <si>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</si>
  <si>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</si>
  <si>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</si>
  <si>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</si>
  <si>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</si>
  <si>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</si>
  <si>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</si>
  <si>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</si>
  <si>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</si>
  <si>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</si>
  <si>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</si>
  <si>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</si>
  <si>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</si>
  <si>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</si>
  <si>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</si>
  <si>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</si>
  <si>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</si>
  <si>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</si>
  <si>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</si>
  <si>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</si>
  <si>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</si>
  <si>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</si>
  <si>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</si>
  <si>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</si>
  <si>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</si>
  <si>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</si>
  <si>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</si>
  <si>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</si>
  <si>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</si>
  <si>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</si>
  <si>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</si>
  <si>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</si>
  <si>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</si>
  <si>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</si>
  <si>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</si>
  <si>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</si>
  <si>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</si>
  <si>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</si>
  <si>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</si>
  <si>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</si>
  <si>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</si>
  <si>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</si>
  <si>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</si>
  <si>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</si>
  <si>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</si>
  <si>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</si>
  <si>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</si>
  <si>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</si>
  <si>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</si>
  <si>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</si>
  <si>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</si>
  <si>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</si>
  <si>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</si>
  <si>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</si>
  <si>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</si>
  <si>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</si>
  <si>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</si>
  <si>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</si>
  <si>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</si>
  <si>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</si>
  <si>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</si>
  <si>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</si>
  <si>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</si>
  <si>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</si>
  <si>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</si>
  <si>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</si>
  <si>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</si>
  <si>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</si>
  <si>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</si>
  <si>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</si>
  <si>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</si>
  <si>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</si>
  <si>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</si>
  <si>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</si>
  <si>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</si>
  <si>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</si>
  <si>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</si>
  <si>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</si>
  <si>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</si>
  <si>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</si>
  <si>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</si>
  <si>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</si>
  <si>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</si>
  <si>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</si>
  <si>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</si>
  <si>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</si>
  <si>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</si>
  <si>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</si>
  <si>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</si>
  <si>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</si>
  <si>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</si>
  <si>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</si>
  <si>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</si>
  <si>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</si>
  <si>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</si>
  <si>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</si>
  <si>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</si>
  <si>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</si>
  <si>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</si>
  <si>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</si>
  <si>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</si>
  <si>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</si>
  <si>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</si>
  <si>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</si>
  <si>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</si>
  <si>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</si>
  <si>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</si>
  <si>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</si>
  <si>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</si>
  <si>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</si>
  <si>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</si>
  <si>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</si>
  <si>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</si>
  <si>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</si>
  <si>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</si>
  <si>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</si>
  <si>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</si>
  <si>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</si>
  <si>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</si>
  <si>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</si>
  <si>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</si>
  <si>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</si>
  <si>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</si>
  <si>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</si>
  <si>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</si>
  <si>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</si>
  <si>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</si>
  <si>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</si>
  <si>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</si>
  <si>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</si>
  <si>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</si>
  <si>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</si>
  <si>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</si>
  <si>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</si>
  <si>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</si>
  <si>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</si>
  <si>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</si>
  <si>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</si>
  <si>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</si>
  <si>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</si>
  <si>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</si>
  <si>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</si>
  <si>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</si>
  <si>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</si>
  <si>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</si>
  <si>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</si>
  <si>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</si>
  <si>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</si>
  <si>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</si>
  <si>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</si>
  <si>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</si>
  <si>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</si>
  <si>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</si>
  <si>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</si>
  <si>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</si>
  <si>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</si>
  <si>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</si>
  <si>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</si>
  <si>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</si>
  <si>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</si>
  <si>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</si>
  <si>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</si>
  <si>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</si>
  <si>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</si>
  <si>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</si>
  <si>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</si>
  <si>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</si>
  <si>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</si>
  <si>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</si>
  <si>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</si>
  <si>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</si>
  <si>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</si>
  <si>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</si>
  <si>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</si>
  <si>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</si>
  <si>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</si>
  <si>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</si>
  <si>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</si>
  <si>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</si>
  <si>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</si>
  <si>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</si>
  <si>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</si>
  <si>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</si>
  <si>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</si>
  <si>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</si>
  <si>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</si>
  <si>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</si>
  <si>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</si>
  <si>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</si>
  <si>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</si>
  <si>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</si>
  <si>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</si>
  <si>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</si>
  <si>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</si>
  <si>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</si>
  <si>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</si>
  <si>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</si>
  <si>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</si>
  <si>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</si>
  <si>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</si>
  <si>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</si>
  <si>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</si>
  <si>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</si>
  <si>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</si>
  <si>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</si>
  <si>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</si>
  <si>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</si>
  <si>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</si>
  <si>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</si>
  <si>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</si>
  <si>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</si>
  <si>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</si>
  <si>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</si>
  <si>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</si>
  <si>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</si>
  <si>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</si>
  <si>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</si>
  <si>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</si>
  <si>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</si>
  <si>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</si>
  <si>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</si>
  <si>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</si>
  <si>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</si>
  <si>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</si>
  <si>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</si>
  <si>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</si>
  <si>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</si>
  <si>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</si>
  <si>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</si>
  <si>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</si>
  <si>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</si>
  <si>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</si>
  <si>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</si>
  <si>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</si>
  <si>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</si>
  <si>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</si>
  <si>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</si>
  <si>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</si>
  <si>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</si>
  <si>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</si>
  <si>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</si>
  <si>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</si>
  <si>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</si>
  <si>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</si>
  <si>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</si>
  <si>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</si>
  <si>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</si>
  <si>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</si>
  <si>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</si>
  <si>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</si>
  <si>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</si>
  <si>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</si>
  <si>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</si>
  <si>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</si>
  <si>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</si>
  <si>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</si>
  <si>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</si>
  <si>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</si>
  <si>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</si>
  <si>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</si>
  <si>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</si>
  <si>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</si>
  <si>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</si>
  <si>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</si>
  <si>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</si>
  <si>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</si>
  <si>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</si>
  <si>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</si>
  <si>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</si>
  <si>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</si>
  <si>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</si>
  <si>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</si>
  <si>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</si>
  <si>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</si>
  <si>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</si>
  <si>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</si>
  <si>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</si>
  <si>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</si>
  <si>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</si>
  <si>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</si>
  <si>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</si>
  <si>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</si>
  <si>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</si>
  <si>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</si>
  <si>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</si>
  <si>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</si>
  <si>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</si>
  <si>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</si>
  <si>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</si>
  <si>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</si>
  <si>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</si>
  <si>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</si>
  <si>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</si>
  <si>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</si>
  <si>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</si>
  <si>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</si>
  <si>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</si>
  <si>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</si>
  <si>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</si>
  <si>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</si>
  <si>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</si>
  <si>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</si>
  <si>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</si>
  <si>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</si>
  <si>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</si>
  <si>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</si>
  <si>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</si>
  <si>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</si>
  <si>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</si>
  <si>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</si>
  <si>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</si>
  <si>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</si>
  <si>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</si>
  <si>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</si>
  <si>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</si>
  <si>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</si>
  <si>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</si>
  <si>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</si>
  <si>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</si>
  <si>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</si>
  <si>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</si>
  <si>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</si>
  <si>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</si>
  <si>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</si>
  <si>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</si>
  <si>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</si>
  <si>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</si>
  <si>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</si>
  <si>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</si>
  <si>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</si>
  <si>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</si>
  <si>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</si>
  <si>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</si>
  <si>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</si>
  <si>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</si>
  <si>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</si>
  <si>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</si>
  <si>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</si>
  <si>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</si>
  <si>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</si>
  <si>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</si>
  <si>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</si>
  <si>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</si>
  <si>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</si>
  <si>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</si>
  <si>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</si>
  <si>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</si>
  <si>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</si>
  <si>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</si>
  <si>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</si>
  <si>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</si>
  <si>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</si>
  <si>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</si>
  <si>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</si>
  <si>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</si>
  <si>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</si>
  <si>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</si>
  <si>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</si>
  <si>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</si>
  <si>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</si>
  <si>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</si>
  <si>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</si>
  <si>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</si>
  <si>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</si>
  <si>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</si>
  <si>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</si>
  <si>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</si>
  <si>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</si>
  <si>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</si>
  <si>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</si>
  <si>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</si>
  <si>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</si>
  <si>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</si>
  <si>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</si>
  <si>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</si>
  <si>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</si>
  <si>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</si>
  <si>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</si>
  <si>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</si>
  <si>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</si>
  <si>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</si>
  <si>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</si>
  <si>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</si>
  <si>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</si>
  <si>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</si>
  <si>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</si>
  <si>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</si>
  <si>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</si>
  <si>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</si>
  <si>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</si>
  <si>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</si>
  <si>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</si>
  <si>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</si>
  <si>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</si>
  <si>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</si>
  <si>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</si>
  <si>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</si>
  <si>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</si>
  <si>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</si>
  <si>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</si>
  <si>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</si>
  <si>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</si>
  <si>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</si>
  <si>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</si>
  <si>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</si>
  <si>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</si>
  <si>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</si>
  <si>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</si>
  <si>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</si>
  <si>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</si>
  <si>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</si>
  <si>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</si>
  <si>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</si>
  <si>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</si>
  <si>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</si>
  <si>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</si>
  <si>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</si>
  <si>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</si>
  <si>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</si>
  <si>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</si>
  <si>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</si>
  <si>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</si>
  <si>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</si>
  <si>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</si>
  <si>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</si>
  <si>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</si>
  <si>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</si>
  <si>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</si>
  <si>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</si>
  <si>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</si>
  <si>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</si>
  <si>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</si>
  <si>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</si>
  <si>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</si>
  <si>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</si>
  <si>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</si>
  <si>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</si>
  <si>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</si>
  <si>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</si>
  <si>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</si>
  <si>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</si>
  <si>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</si>
  <si>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</si>
  <si>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</si>
  <si>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</si>
  <si>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</si>
  <si>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</si>
  <si>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</si>
  <si>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</si>
  <si>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</si>
  <si>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</si>
  <si>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</si>
  <si>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</si>
  <si>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</si>
  <si>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</si>
  <si>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</si>
  <si>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</si>
  <si>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</si>
  <si>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</si>
  <si>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</si>
  <si>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</si>
  <si>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</si>
  <si>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</si>
  <si>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</si>
  <si>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</si>
  <si>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</si>
  <si>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</si>
  <si>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</si>
  <si>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</si>
  <si>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</si>
  <si>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</si>
  <si>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</si>
  <si>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</si>
  <si>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</si>
  <si>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</si>
  <si>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</si>
  <si>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</si>
  <si>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</si>
  <si>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</si>
  <si>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</si>
  <si>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</si>
  <si>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</si>
  <si>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</si>
  <si>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</si>
  <si>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</si>
  <si>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</si>
  <si>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</si>
  <si>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</si>
  <si>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</si>
  <si>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</si>
  <si>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</si>
  <si>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</si>
  <si>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</si>
  <si>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</si>
  <si>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</si>
  <si>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</si>
  <si>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</si>
  <si>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</si>
  <si>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</si>
  <si>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</si>
  <si>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</si>
  <si>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</si>
  <si>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</si>
  <si>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</si>
  <si>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</si>
  <si>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</si>
  <si>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</si>
  <si>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</si>
  <si>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</si>
  <si>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</si>
  <si>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</si>
  <si>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</si>
  <si>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</si>
  <si>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</si>
  <si>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</si>
  <si>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</si>
  <si>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</si>
  <si>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</si>
  <si>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</si>
  <si>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</si>
  <si>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</si>
  <si>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</si>
  <si>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</si>
  <si>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</si>
  <si>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</si>
  <si>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</si>
  <si>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</si>
  <si>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</si>
  <si>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</si>
  <si>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</si>
  <si>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</si>
  <si>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</si>
  <si>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</si>
  <si>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</si>
  <si>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</si>
  <si>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</si>
  <si>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</si>
  <si>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</si>
  <si>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</si>
  <si>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</si>
  <si>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</si>
  <si>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</si>
  <si>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</si>
  <si>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</si>
  <si>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</si>
  <si>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</si>
  <si>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</si>
  <si>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</si>
  <si>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</si>
  <si>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</si>
  <si>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</si>
  <si>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</si>
  <si>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</si>
  <si>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</si>
  <si>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</si>
  <si>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</si>
  <si>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</si>
  <si>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</si>
  <si>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</si>
  <si>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</si>
  <si>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</si>
  <si>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</si>
  <si>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</si>
  <si>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</si>
  <si>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</si>
  <si>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</si>
  <si>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</si>
  <si>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</si>
  <si>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</si>
  <si>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</si>
  <si>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</si>
  <si>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</si>
  <si>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</si>
  <si>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</si>
  <si>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</si>
  <si>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</si>
  <si>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</si>
  <si>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</si>
  <si>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</si>
  <si>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</si>
  <si>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</si>
  <si>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</si>
  <si>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</si>
  <si>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</si>
  <si>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</si>
  <si>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</si>
  <si>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</si>
  <si>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</si>
  <si>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</si>
  <si>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</si>
  <si>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</si>
  <si>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</si>
  <si>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</si>
  <si>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</si>
  <si>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</si>
  <si>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</si>
  <si>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</si>
  <si>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</si>
  <si>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</si>
  <si>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</si>
  <si>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</si>
  <si>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</si>
  <si>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</si>
  <si>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</si>
  <si>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Saldo anterior</t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</si>
  <si>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</si>
  <si>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</si>
  <si>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 xml:space="preserve">PATRONATO DE BOMBEROS DE LEON GTO
</t>
  </si>
  <si>
    <t>Bajo protesta de decir verdad declaramos que los Estados Financieros y sus notas, son razonablemente correctos y son responsabilidad del emisor.</t>
  </si>
  <si>
    <t>____________________________________________</t>
  </si>
  <si>
    <t xml:space="preserve">PRESIDENTE                                                                                                                                                                                                                            QUÍMICO SABINO JOSÉ RODRÍGUEZ RENDÓN </t>
  </si>
  <si>
    <t>DIRECTOR   GENERAL                                                                                                                                                                                                                  C.P. JOSÉ LUIS CARPIO GUZMÁN</t>
  </si>
  <si>
    <t>11231-0000-0000-0000</t>
  </si>
  <si>
    <t>DEUDORES DIVERSOS POR COBRAR A CP</t>
  </si>
  <si>
    <t>11231-0000-0096-0000</t>
  </si>
  <si>
    <t>TERRENO TURISTICO DE MEXICO, SA DE CV</t>
  </si>
  <si>
    <t>11231-0000-0128-0000</t>
  </si>
  <si>
    <t>TOYOMOTORS SA DE CV</t>
  </si>
  <si>
    <t>POR RECUPERAR EN EL SIGUEINTE MES</t>
  </si>
  <si>
    <t>11310-0000-0001-0000</t>
  </si>
  <si>
    <t>PAGOS ANTICIPADOS</t>
  </si>
  <si>
    <t>11310-0000-0001-0001</t>
  </si>
  <si>
    <t>EDENRED DE MEXICO, S.A. DE C.V.</t>
  </si>
  <si>
    <t>12310-5810-0000-0000</t>
  </si>
  <si>
    <t>TERRENOS</t>
  </si>
  <si>
    <t>12330-5830-0000-0000</t>
  </si>
  <si>
    <t>EDIFICIOS NO RESIDENCIALES</t>
  </si>
  <si>
    <t>12330-5831-0000-0000</t>
  </si>
  <si>
    <t>Edificios no residenciales</t>
  </si>
  <si>
    <t>12390-0000-0000-0000</t>
  </si>
  <si>
    <t>OTROS BIENES INMUEBLES</t>
  </si>
  <si>
    <t>12410-5151-0001-0000</t>
  </si>
  <si>
    <t>EQUIPO DE COMPUTO</t>
  </si>
  <si>
    <t>12410-5191-0001-0000</t>
  </si>
  <si>
    <t>OTROS MOBILIARIO Y EQUIPOS DE ADMINISTRA</t>
  </si>
  <si>
    <t>12411-5111-0000-0000</t>
  </si>
  <si>
    <t>MUEBLES DE OFICINAS Y ESTANTERIA</t>
  </si>
  <si>
    <t>12419-5121-0000-0000</t>
  </si>
  <si>
    <t>MUEBLES, EXCEPTO DE OFICINA Y ESTANTERÍA</t>
  </si>
  <si>
    <t>12420-5211-0000-0000</t>
  </si>
  <si>
    <t>EQUIPOS Y APARATOS AUDIOVISUALES</t>
  </si>
  <si>
    <t>12422-5221-0000-0000</t>
  </si>
  <si>
    <t>APARATOS DEPORTIVOS</t>
  </si>
  <si>
    <t>12423-5231-0000-0000</t>
  </si>
  <si>
    <t>CAMARAS FOTOGRAFICAS Y DE VIDEO</t>
  </si>
  <si>
    <t>12431-5321-0000-0000</t>
  </si>
  <si>
    <t>EQUIPO MEDICO Y DE LABORATORIO</t>
  </si>
  <si>
    <t>12432-5311-0000-0000</t>
  </si>
  <si>
    <t>EQUIPO MEDICO</t>
  </si>
  <si>
    <t>12441-5411-0001-0000</t>
  </si>
  <si>
    <t>VEHICULOS Y EQUIPO TERRESTRE</t>
  </si>
  <si>
    <t>12449-5491-0000-0000</t>
  </si>
  <si>
    <t>OTROS EQUIPOS DE TRANSPORTE</t>
  </si>
  <si>
    <t>12450-5511-0000-0000</t>
  </si>
  <si>
    <t>ARMAMENTO DE DEFENSA PUBLICA</t>
  </si>
  <si>
    <t>12465-5651-0000-0000</t>
  </si>
  <si>
    <t>EQUIPOS Y APARATOS DE COMUNICACION Y TEL</t>
  </si>
  <si>
    <t>12466-5661-0000-0000</t>
  </si>
  <si>
    <t>EQUIPOS DE GENERACIÓN ELÉCTRICA, APARATO</t>
  </si>
  <si>
    <t>12467-5671-0000-0000</t>
  </si>
  <si>
    <t>HERRAMIENTAS Y MAQUINAS-HERRAMIENTA</t>
  </si>
  <si>
    <t>12469-5691-0000-0000</t>
  </si>
  <si>
    <t>OTROS EQUIPOS</t>
  </si>
  <si>
    <t>SECRETARIO                                                                                                                                                                                                                     MAESTRA ELBA GABRIELA FALCÓN HERNÁNDEZ</t>
  </si>
  <si>
    <t>SE AMORTIZA EN EL SIGUIENTE MES</t>
  </si>
  <si>
    <t>12510-5911-0000-0000</t>
  </si>
  <si>
    <t>SOFWARE</t>
  </si>
  <si>
    <t>12522-5931-0001-0000</t>
  </si>
  <si>
    <t>MARCAS</t>
  </si>
  <si>
    <t>12540-5971-0000-0000</t>
  </si>
  <si>
    <t>LICENCIAS INFORMATICAS E INTELECTUALES</t>
  </si>
  <si>
    <t>LINEA RECTA</t>
  </si>
  <si>
    <t>21171-0000-0000-0000</t>
  </si>
  <si>
    <t>RETENCIONES DE IMPUESTOS POR PAGAR A COR</t>
  </si>
  <si>
    <t>21171-0000-0007-0000</t>
  </si>
  <si>
    <t>ISPT</t>
  </si>
  <si>
    <t>21171-0000-0008-0000</t>
  </si>
  <si>
    <t>2 % NOMINAS</t>
  </si>
  <si>
    <t>21171-0000-0011-0000</t>
  </si>
  <si>
    <t>IVA TRASLADADO</t>
  </si>
  <si>
    <t>21171-0000-0012-0000</t>
  </si>
  <si>
    <t>SUBSIDIO AL EMPLEO</t>
  </si>
  <si>
    <t>21172-0000-0000-0000</t>
  </si>
  <si>
    <t>RETENCIONES DE SEGURIDAD SOCIAL POR PAGA</t>
  </si>
  <si>
    <t>21172-0000-0002-0000</t>
  </si>
  <si>
    <t>CREDITOS INFONAVIT</t>
  </si>
  <si>
    <t>SE CUBRE EN EL SIGUIENTE MES</t>
  </si>
  <si>
    <t>21121-0000-0000-0000</t>
  </si>
  <si>
    <t>DEUDAS POR ADQUISICION DE BIENES Y CONTR</t>
  </si>
  <si>
    <t>21290-0000-0003-0000</t>
  </si>
  <si>
    <t>ACREEDORES DIVERSOS</t>
  </si>
  <si>
    <t>21290-0000-0003-0044</t>
  </si>
  <si>
    <t>MANUFACTURERA DE BOTAS CUADRA SA</t>
  </si>
  <si>
    <t>21290-0000-0003-0118</t>
  </si>
  <si>
    <t>CENTRO EDUCATIVO DE LEON AC</t>
  </si>
  <si>
    <t>21290-0000-0003-0119</t>
  </si>
  <si>
    <t>CALZADOS FINOS ITALIANOS SA DE CV</t>
  </si>
  <si>
    <t>21290-0000-0003-0120</t>
  </si>
  <si>
    <t>MONICA JACKELINE LAZARIN BADO</t>
  </si>
  <si>
    <t>21290-0000-0003-0121</t>
  </si>
  <si>
    <t>ARTSANA MEXICO SA DE CV</t>
  </si>
  <si>
    <t>21290-0000-0003-0122</t>
  </si>
  <si>
    <t>COPPEL SA DE CV</t>
  </si>
  <si>
    <t>21290-0000-0003-0123</t>
  </si>
  <si>
    <t>TENIS CON IMAGINACION SA DE CV</t>
  </si>
  <si>
    <t>POR CAPACITACIONES Y PREVENCION</t>
  </si>
  <si>
    <t>SUBSIDIO MUNICIPAL</t>
  </si>
  <si>
    <t>43110-7100-0000-0000</t>
  </si>
  <si>
    <t>INTERESES GANADOS DE VALORES CRREDITOS B</t>
  </si>
  <si>
    <t>43110-7100-0007-0000</t>
  </si>
  <si>
    <t>PRODUCTOS FINANCIEROS</t>
  </si>
  <si>
    <t>GASTO OPERATIVO Y ADMINISTRATIVO</t>
  </si>
  <si>
    <t>RECURSO MUNICIPAL</t>
  </si>
  <si>
    <t>32200-0001-0000-0000</t>
  </si>
  <si>
    <t>RESULTADO DE EJERCICIOS ANTERIORES</t>
  </si>
  <si>
    <t>32200-2018-0000-0000</t>
  </si>
  <si>
    <t>RESULTADO EJERCICIO 2018</t>
  </si>
  <si>
    <t>AHORRO OPERATIVO</t>
  </si>
  <si>
    <t>RECURSO MUNICIPAL Y PROPIO</t>
  </si>
  <si>
    <t>11112-0000-0000-0000</t>
  </si>
  <si>
    <t>11112-0000-0001-0000</t>
  </si>
  <si>
    <t>11112-0000-0002-0000</t>
  </si>
  <si>
    <t>11112-0000-0003-0000</t>
  </si>
  <si>
    <t>11121-0000-0000-0000</t>
  </si>
  <si>
    <t>BANCOS MONEDA NACIONAL</t>
  </si>
  <si>
    <t>11121-0000-0001-0000</t>
  </si>
  <si>
    <t>BANCO DEL BAJIO</t>
  </si>
  <si>
    <t>11121-0000-0001-0001</t>
  </si>
  <si>
    <t>BAJIO CHEQUES</t>
  </si>
  <si>
    <t>11121-0000-0001-0002</t>
  </si>
  <si>
    <t>BAJIO EJE</t>
  </si>
  <si>
    <t>11121-0000-0001-0004</t>
  </si>
  <si>
    <t>BANCO DEL BAJIO CTA. 137133910201</t>
  </si>
  <si>
    <t>11121-0000-0001-0005</t>
  </si>
  <si>
    <t>CTA. MAESTRA 03448982</t>
  </si>
  <si>
    <t>11121-0000-0001-0006</t>
  </si>
  <si>
    <t>CTA. MAESTRA 03449501</t>
  </si>
  <si>
    <t>11121-0000-0001-0007</t>
  </si>
  <si>
    <t>CTA. MAESTRA 13713391</t>
  </si>
  <si>
    <t>PATRONATO DE BOMBEROS DE LEON GTO</t>
  </si>
  <si>
    <t>11121-0000-0002-0000</t>
  </si>
  <si>
    <t>BANCOMER</t>
  </si>
  <si>
    <t>11121-0000-0002-0001</t>
  </si>
  <si>
    <t>BANCOMER CTA 10770715</t>
  </si>
  <si>
    <t>21172-0000-0005-0000</t>
  </si>
  <si>
    <t>CUOTAS IMSS</t>
  </si>
  <si>
    <t>11121-0000-0001-0003</t>
  </si>
  <si>
    <t>BAJIO IMPUESTOS</t>
  </si>
  <si>
    <t>11231-0000-0174-0000</t>
  </si>
  <si>
    <t>PAOLA IVONN AVIÑA</t>
  </si>
  <si>
    <t>21171-0000-0003-0000</t>
  </si>
  <si>
    <t>I S R ASIMILADOS</t>
  </si>
  <si>
    <t>21290-0000-0003-0126</t>
  </si>
  <si>
    <t>ENGIE MEX CONSULTORES SA DE CV</t>
  </si>
  <si>
    <t>32200-2019-0000-0000</t>
  </si>
  <si>
    <t>RESULTADO EJERCICIO 2019</t>
  </si>
  <si>
    <t>Correspondiente del 01  de Enero al 31 de Diciembre de 2020</t>
  </si>
  <si>
    <t>11231-0000-0095-0000</t>
  </si>
  <si>
    <t>ELISEO RANGEL ALCANTAR</t>
  </si>
  <si>
    <t>11231-0000-0116-0000</t>
  </si>
  <si>
    <t>MARIA ARACELI GUERRA SALAS</t>
  </si>
  <si>
    <t>11231-0000-0178-0000</t>
  </si>
  <si>
    <t>JAVIER GALLAGA NEGRETE</t>
  </si>
  <si>
    <t>21121-0000-0150-0000</t>
  </si>
  <si>
    <t>CAJA DE PRESTACIONES SOCIALES DE BOMBERO</t>
  </si>
  <si>
    <t>21121-0000-0152-0000</t>
  </si>
  <si>
    <t>IMPULSORA PROMOBIEN S A DE C V</t>
  </si>
  <si>
    <t>21172-0000-0004-0000</t>
  </si>
  <si>
    <t>ADEUDO INFONAVIT</t>
  </si>
  <si>
    <t>21290-0000-0003-0127</t>
  </si>
  <si>
    <t>ESTACION DE SERVICIO LEON S DE RL DE CV</t>
  </si>
  <si>
    <t>21290-0000-0003-0128</t>
  </si>
  <si>
    <t>CORPORATIVO SAN SEBASTIAN A.C.</t>
  </si>
  <si>
    <t>Correspondiente deL 01 de Enero al 31 de Diciembre 2020</t>
  </si>
  <si>
    <t>CAJA CHICA</t>
  </si>
  <si>
    <t>CAJA CHICA C.C.B.</t>
  </si>
  <si>
    <t>CAJA CHICA CENTRAL</t>
  </si>
  <si>
    <t>Correspondiente 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</si>
</sst>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sz val="8"/>
      <color rgb="FF7030A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11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0" fillId="0" borderId="0" xfId="8" applyFont="1" applyFill="1" applyAlignment="1">
      <alignment horizontal="center"/>
    </xf>
    <xf numFmtId="0" fontId="20" fillId="0" borderId="0" xfId="8" applyFont="1" applyFill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21" fillId="0" borderId="0" xfId="0" applyFont="1" applyProtection="1">
      <protection locked="0"/>
    </xf>
    <xf numFmtId="0" fontId="21" fillId="0" borderId="0" xfId="0" applyFont="1" applyFill="1" applyProtection="1">
      <protection locked="0"/>
    </xf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0" fontId="13" fillId="0" borderId="0" xfId="8" applyFont="1" applyAlignment="1">
      <alignment wrapText="1"/>
    </xf>
    <xf numFmtId="4" fontId="12" fillId="0" borderId="0" xfId="8" applyNumberFormat="1" applyFont="1"/>
    <xf numFmtId="43" fontId="13" fillId="0" borderId="0" xfId="14" applyFont="1"/>
    <xf numFmtId="0" fontId="13" fillId="0" borderId="0" xfId="8" applyFont="1" applyFill="1"/>
    <xf numFmtId="9" fontId="13" fillId="0" borderId="0" xfId="15" applyFont="1"/>
    <xf numFmtId="9" fontId="13" fillId="0" borderId="0" xfId="15" applyFont="1" applyFill="1"/>
    <xf numFmtId="9" fontId="16" fillId="5" borderId="0" xfId="15" applyFont="1" applyFill="1"/>
    <xf numFmtId="0" fontId="13" fillId="0" borderId="0" xfId="12" applyFont="1" applyAlignment="1">
      <alignment wrapText="1"/>
    </xf>
    <xf numFmtId="10" fontId="3" fillId="0" borderId="0" xfId="12" applyNumberFormat="1" applyFont="1"/>
    <xf numFmtId="0" fontId="13" fillId="0" borderId="0" xfId="9" applyFont="1" applyAlignment="1">
      <alignment wrapText="1"/>
    </xf>
    <xf numFmtId="0" fontId="13" fillId="0" borderId="0" xfId="9" applyFont="1" applyAlignment="1">
      <alignment horizontal="left"/>
    </xf>
    <xf numFmtId="4" fontId="13" fillId="0" borderId="0" xfId="8" applyNumberFormat="1" applyFont="1" applyFill="1"/>
    <xf numFmtId="0" fontId="13" fillId="0" borderId="0" xfId="8" applyFont="1" applyFill="1" applyAlignment="1">
      <alignment horizontal="center"/>
    </xf>
    <xf numFmtId="4" fontId="12" fillId="0" borderId="0" xfId="8" applyNumberFormat="1" applyFont="1" applyFill="1"/>
    <xf numFmtId="0" fontId="3" fillId="0" borderId="0" xfId="9" applyFont="1" applyFill="1" applyAlignment="1">
      <alignment horizontal="center"/>
    </xf>
    <xf numFmtId="0" fontId="3" fillId="0" borderId="0" xfId="9" applyFont="1" applyFill="1"/>
    <xf numFmtId="4" fontId="3" fillId="0" borderId="0" xfId="9" applyNumberFormat="1" applyFont="1" applyFill="1"/>
    <xf numFmtId="0" fontId="3" fillId="0" borderId="0" xfId="3" applyFont="1" applyAlignment="1" applyProtection="1">
      <alignment horizontal="center" vertical="top" wrapText="1"/>
      <protection locked="0"/>
    </xf>
    <xf numFmtId="0" fontId="16" fillId="4" borderId="0" xfId="8" applyFont="1" applyFill="1" applyAlignment="1">
      <alignment horizontal="center" vertical="center" wrapTex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3" fillId="9" borderId="0" xfId="8" applyFont="1" applyFill="1" applyAlignment="1">
      <alignment horizontal="center"/>
    </xf>
    <xf numFmtId="0" fontId="13" fillId="9" borderId="0" xfId="8" applyFont="1" applyFill="1"/>
    <xf numFmtId="4" fontId="12" fillId="9" borderId="0" xfId="8" applyNumberFormat="1" applyFont="1" applyFill="1"/>
    <xf numFmtId="4" fontId="13" fillId="9" borderId="0" xfId="8" applyNumberFormat="1" applyFont="1" applyFill="1"/>
    <xf numFmtId="9" fontId="13" fillId="9" borderId="0" xfId="15" applyFont="1" applyFill="1"/>
    <xf numFmtId="0" fontId="12" fillId="9" borderId="0" xfId="8" applyFont="1" applyFill="1"/>
    <xf numFmtId="9" fontId="12" fillId="9" borderId="0" xfId="15" applyFont="1" applyFill="1"/>
    <xf numFmtId="0" fontId="12" fillId="9" borderId="0" xfId="8" applyFont="1" applyFill="1" applyAlignment="1">
      <alignment horizontal="center"/>
    </xf>
    <xf numFmtId="0" fontId="8" fillId="9" borderId="0" xfId="8" applyFont="1" applyFill="1"/>
    <xf numFmtId="4" fontId="11" fillId="9" borderId="0" xfId="8" applyNumberFormat="1" applyFont="1" applyFill="1"/>
    <xf numFmtId="43" fontId="13" fillId="0" borderId="0" xfId="14" applyFont="1" applyFill="1"/>
    <xf numFmtId="43" fontId="9" fillId="0" borderId="0" xfId="14" applyFont="1" applyFill="1" applyAlignment="1">
      <alignment horizontal="left"/>
    </xf>
    <xf numFmtId="0" fontId="2" fillId="9" borderId="0" xfId="12" applyFont="1" applyFill="1" applyAlignment="1">
      <alignment horizontal="center" vertical="center"/>
    </xf>
    <xf numFmtId="0" fontId="2" fillId="9" borderId="0" xfId="12" applyFont="1" applyFill="1"/>
    <xf numFmtId="4" fontId="2" fillId="9" borderId="0" xfId="12" applyNumberFormat="1" applyFont="1" applyFill="1"/>
    <xf numFmtId="0" fontId="12" fillId="9" borderId="0" xfId="12" applyFont="1" applyFill="1"/>
    <xf numFmtId="0" fontId="3" fillId="9" borderId="0" xfId="12" applyFont="1" applyFill="1"/>
    <xf numFmtId="0" fontId="13" fillId="9" borderId="0" xfId="12" applyFont="1" applyFill="1"/>
    <xf numFmtId="0" fontId="2" fillId="9" borderId="0" xfId="12" applyFont="1" applyFill="1" applyAlignment="1">
      <alignment wrapText="1"/>
    </xf>
    <xf numFmtId="0" fontId="2" fillId="9" borderId="0" xfId="12" applyFont="1" applyFill="1" applyAlignment="1">
      <alignment horizontal="center"/>
    </xf>
    <xf numFmtId="10" fontId="2" fillId="9" borderId="0" xfId="12" applyNumberFormat="1" applyFont="1" applyFill="1"/>
    <xf numFmtId="0" fontId="12" fillId="9" borderId="0" xfId="9" applyFont="1" applyFill="1" applyAlignment="1">
      <alignment horizontal="center"/>
    </xf>
    <xf numFmtId="0" fontId="12" fillId="9" borderId="0" xfId="9" applyFont="1" applyFill="1"/>
    <xf numFmtId="4" fontId="12" fillId="9" borderId="0" xfId="9" applyNumberFormat="1" applyFont="1" applyFill="1"/>
    <xf numFmtId="0" fontId="12" fillId="9" borderId="0" xfId="9" applyFont="1" applyFill="1" applyAlignment="1">
      <alignment wrapText="1"/>
    </xf>
    <xf numFmtId="0" fontId="2" fillId="9" borderId="0" xfId="9" applyFont="1" applyFill="1" applyAlignment="1">
      <alignment horizontal="center"/>
    </xf>
    <xf numFmtId="0" fontId="2" fillId="9" borderId="0" xfId="9" applyFont="1" applyFill="1"/>
    <xf numFmtId="4" fontId="2" fillId="9" borderId="0" xfId="9" applyNumberFormat="1" applyFont="1" applyFill="1"/>
    <xf numFmtId="0" fontId="13" fillId="9" borderId="0" xfId="9" applyFont="1" applyFill="1" applyAlignment="1">
      <alignment horizontal="center"/>
    </xf>
    <xf numFmtId="0" fontId="13" fillId="9" borderId="0" xfId="9" applyFont="1" applyFill="1"/>
    <xf numFmtId="4" fontId="13" fillId="9" borderId="0" xfId="9" applyNumberFormat="1" applyFont="1" applyFill="1"/>
  </cellXfs>
  <cellStyles count="16">
    <cellStyle name="Hipervínculo" xfId="11" builtinId="8"/>
    <cellStyle name="Millares" xfId="1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" xfId="15" builtinId="5"/>
    <cellStyle name="Porcentaje 2" xfId="7" xr:uid="{00000000-0005-0000-0000-00000B000000}"/>
  </cellStyles>
  <dxfs count="0"/>
  <tableStyles count="0" defaultTableStyle="TableStyleMedium2" defaultPivotStyle="PivotStyleLight16"/>
  <colors>
    <mruColors>
      <color rgb="FFFACD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D52"/>
  <sheetViews>
    <sheetView showGridLines="0" zoomScaleNormal="100" zoomScaleSheetLayoutView="100" workbookViewId="0">
      <pane ySplit="4" topLeftCell="A8" activePane="bottomLeft" state="frozen"/>
      <selection activeCell="A14" sqref="A14:B14"/>
      <selection pane="bottomLeft" activeCell="C17" sqref="C17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53" t="s">
        <v>620</v>
      </c>
      <c r="B1" s="154"/>
      <c r="C1" s="37" t="s">
        <v>185</v>
      </c>
      <c r="D1" s="38">
        <v>2020</v>
      </c>
    </row>
    <row r="2" spans="1:4" ht="18.95" customHeight="1" x14ac:dyDescent="0.2">
      <c r="A2" s="155" t="s">
        <v>495</v>
      </c>
      <c r="B2" s="155"/>
      <c r="C2" s="37" t="s">
        <v>187</v>
      </c>
      <c r="D2" s="40" t="s">
        <v>188</v>
      </c>
    </row>
    <row r="3" spans="1:4" ht="18.95" customHeight="1" x14ac:dyDescent="0.2">
      <c r="A3" s="156" t="s">
        <v>769</v>
      </c>
      <c r="B3" s="156"/>
      <c r="C3" s="37" t="s">
        <v>189</v>
      </c>
      <c r="D3" s="38">
        <v>2</v>
      </c>
    </row>
    <row r="4" spans="1:4" ht="15" customHeight="1" x14ac:dyDescent="0.2">
      <c r="A4" s="24" t="s">
        <v>41</v>
      </c>
      <c r="B4" s="25" t="s">
        <v>42</v>
      </c>
    </row>
    <row r="5" spans="1:4" x14ac:dyDescent="0.2">
      <c r="A5" s="15"/>
      <c r="B5" s="16"/>
    </row>
    <row r="6" spans="1:4" x14ac:dyDescent="0.2">
      <c r="A6" s="17"/>
      <c r="B6" s="18" t="s">
        <v>45</v>
      </c>
    </row>
    <row r="7" spans="1:4" x14ac:dyDescent="0.2">
      <c r="A7" s="17"/>
      <c r="B7" s="18"/>
    </row>
    <row r="8" spans="1:4" x14ac:dyDescent="0.2">
      <c r="A8" s="17"/>
      <c r="B8" s="19" t="s">
        <v>0</v>
      </c>
      <c r="C8" s="131"/>
      <c r="D8" s="131"/>
    </row>
    <row r="9" spans="1:4" x14ac:dyDescent="0.2">
      <c r="A9" s="65" t="s">
        <v>1</v>
      </c>
      <c r="B9" s="66" t="s">
        <v>2</v>
      </c>
      <c r="C9" s="131"/>
      <c r="D9" s="131"/>
    </row>
    <row r="10" spans="1:4" x14ac:dyDescent="0.2">
      <c r="A10" s="65" t="s">
        <v>3</v>
      </c>
      <c r="B10" s="66" t="s">
        <v>4</v>
      </c>
      <c r="C10" s="132"/>
      <c r="D10" s="131"/>
    </row>
    <row r="11" spans="1:4" x14ac:dyDescent="0.2">
      <c r="A11" s="65" t="s">
        <v>5</v>
      </c>
      <c r="B11" s="66" t="s">
        <v>6</v>
      </c>
      <c r="C11" s="132"/>
      <c r="D11" s="131"/>
    </row>
    <row r="12" spans="1:4" x14ac:dyDescent="0.2">
      <c r="A12" s="65" t="s">
        <v>133</v>
      </c>
      <c r="B12" s="66" t="s">
        <v>612</v>
      </c>
      <c r="C12" s="132"/>
      <c r="D12" s="131"/>
    </row>
    <row r="13" spans="1:4" x14ac:dyDescent="0.2">
      <c r="A13" s="65" t="s">
        <v>7</v>
      </c>
      <c r="B13" s="66" t="s">
        <v>608</v>
      </c>
      <c r="C13" s="132"/>
      <c r="D13" s="131"/>
    </row>
    <row r="14" spans="1:4" x14ac:dyDescent="0.2">
      <c r="A14" s="65" t="s">
        <v>8</v>
      </c>
      <c r="B14" s="66" t="s">
        <v>132</v>
      </c>
      <c r="C14" s="132"/>
      <c r="D14" s="131"/>
    </row>
    <row r="15" spans="1:4" x14ac:dyDescent="0.2">
      <c r="A15" s="65" t="s">
        <v>9</v>
      </c>
      <c r="B15" s="66" t="s">
        <v>10</v>
      </c>
      <c r="C15" s="132"/>
      <c r="D15" s="131"/>
    </row>
    <row r="16" spans="1:4" x14ac:dyDescent="0.2">
      <c r="A16" s="65" t="s">
        <v>11</v>
      </c>
      <c r="B16" s="66" t="s">
        <v>12</v>
      </c>
      <c r="C16" s="132"/>
      <c r="D16" s="131"/>
    </row>
    <row r="17" spans="1:4" x14ac:dyDescent="0.2">
      <c r="A17" s="65" t="s">
        <v>13</v>
      </c>
      <c r="B17" s="66" t="s">
        <v>14</v>
      </c>
      <c r="C17" s="132"/>
      <c r="D17" s="131"/>
    </row>
    <row r="18" spans="1:4" x14ac:dyDescent="0.2">
      <c r="A18" s="65" t="s">
        <v>15</v>
      </c>
      <c r="B18" s="66" t="s">
        <v>16</v>
      </c>
      <c r="C18" s="132"/>
      <c r="D18" s="131"/>
    </row>
    <row r="19" spans="1:4" x14ac:dyDescent="0.2">
      <c r="A19" s="65" t="s">
        <v>17</v>
      </c>
      <c r="B19" s="66" t="s">
        <v>609</v>
      </c>
      <c r="C19" s="132"/>
      <c r="D19" s="131"/>
    </row>
    <row r="20" spans="1:4" x14ac:dyDescent="0.2">
      <c r="A20" s="65" t="s">
        <v>18</v>
      </c>
      <c r="B20" s="66" t="s">
        <v>19</v>
      </c>
      <c r="C20" s="132"/>
      <c r="D20" s="131"/>
    </row>
    <row r="21" spans="1:4" x14ac:dyDescent="0.2">
      <c r="A21" s="65" t="s">
        <v>20</v>
      </c>
      <c r="B21" s="66" t="s">
        <v>174</v>
      </c>
      <c r="C21" s="132"/>
      <c r="D21" s="131"/>
    </row>
    <row r="22" spans="1:4" x14ac:dyDescent="0.2">
      <c r="A22" s="65" t="s">
        <v>21</v>
      </c>
      <c r="B22" s="66" t="s">
        <v>22</v>
      </c>
      <c r="C22" s="132"/>
      <c r="D22" s="131"/>
    </row>
    <row r="23" spans="1:4" x14ac:dyDescent="0.2">
      <c r="A23" s="65" t="s">
        <v>580</v>
      </c>
      <c r="B23" s="66" t="s">
        <v>299</v>
      </c>
      <c r="C23" s="132"/>
      <c r="D23" s="131"/>
    </row>
    <row r="24" spans="1:4" x14ac:dyDescent="0.2">
      <c r="A24" s="65" t="s">
        <v>581</v>
      </c>
      <c r="B24" s="66" t="s">
        <v>583</v>
      </c>
      <c r="C24" s="132"/>
      <c r="D24" s="131"/>
    </row>
    <row r="25" spans="1:4" x14ac:dyDescent="0.2">
      <c r="A25" s="65" t="s">
        <v>582</v>
      </c>
      <c r="B25" s="66" t="s">
        <v>336</v>
      </c>
      <c r="C25" s="132"/>
      <c r="D25" s="131"/>
    </row>
    <row r="26" spans="1:4" x14ac:dyDescent="0.2">
      <c r="A26" s="65" t="s">
        <v>584</v>
      </c>
      <c r="B26" s="66" t="s">
        <v>353</v>
      </c>
      <c r="C26" s="132"/>
      <c r="D26" s="131"/>
    </row>
    <row r="27" spans="1:4" x14ac:dyDescent="0.2">
      <c r="A27" s="65" t="s">
        <v>23</v>
      </c>
      <c r="B27" s="66" t="s">
        <v>24</v>
      </c>
      <c r="C27" s="132"/>
      <c r="D27" s="131"/>
    </row>
    <row r="28" spans="1:4" x14ac:dyDescent="0.2">
      <c r="A28" s="65" t="s">
        <v>25</v>
      </c>
      <c r="B28" s="66" t="s">
        <v>26</v>
      </c>
      <c r="C28" s="132"/>
      <c r="D28" s="131"/>
    </row>
    <row r="29" spans="1:4" x14ac:dyDescent="0.2">
      <c r="A29" s="65" t="s">
        <v>27</v>
      </c>
      <c r="B29" s="66" t="s">
        <v>28</v>
      </c>
      <c r="C29" s="132"/>
      <c r="D29" s="131"/>
    </row>
    <row r="30" spans="1:4" x14ac:dyDescent="0.2">
      <c r="A30" s="65" t="s">
        <v>29</v>
      </c>
      <c r="B30" s="66" t="s">
        <v>30</v>
      </c>
      <c r="C30" s="132"/>
      <c r="D30" s="131"/>
    </row>
    <row r="31" spans="1:4" x14ac:dyDescent="0.2">
      <c r="A31" s="65" t="s">
        <v>76</v>
      </c>
      <c r="B31" s="66" t="s">
        <v>77</v>
      </c>
      <c r="C31" s="132"/>
      <c r="D31" s="131"/>
    </row>
    <row r="32" spans="1:4" x14ac:dyDescent="0.2">
      <c r="A32" s="17"/>
      <c r="B32" s="20"/>
      <c r="C32" s="132"/>
      <c r="D32" s="131"/>
    </row>
    <row r="33" spans="1:4" x14ac:dyDescent="0.2">
      <c r="A33" s="17"/>
      <c r="B33" s="19"/>
      <c r="C33" s="132"/>
      <c r="D33" s="131"/>
    </row>
    <row r="34" spans="1:4" x14ac:dyDescent="0.2">
      <c r="A34" s="65" t="s">
        <v>48</v>
      </c>
      <c r="B34" s="66" t="s">
        <v>43</v>
      </c>
      <c r="C34" s="131"/>
      <c r="D34" s="131"/>
    </row>
    <row r="35" spans="1:4" x14ac:dyDescent="0.2">
      <c r="A35" s="65" t="s">
        <v>49</v>
      </c>
      <c r="B35" s="66" t="s">
        <v>44</v>
      </c>
      <c r="C35" s="131"/>
      <c r="D35" s="131"/>
    </row>
    <row r="36" spans="1:4" x14ac:dyDescent="0.2">
      <c r="A36" s="17"/>
      <c r="B36" s="20"/>
      <c r="C36" s="131"/>
      <c r="D36" s="131"/>
    </row>
    <row r="37" spans="1:4" x14ac:dyDescent="0.2">
      <c r="A37" s="17"/>
      <c r="B37" s="18" t="s">
        <v>46</v>
      </c>
      <c r="C37" s="131"/>
      <c r="D37" s="131"/>
    </row>
    <row r="38" spans="1:4" x14ac:dyDescent="0.2">
      <c r="A38" s="17" t="s">
        <v>47</v>
      </c>
      <c r="B38" s="66" t="s">
        <v>32</v>
      </c>
      <c r="C38" s="131"/>
      <c r="D38" s="131"/>
    </row>
    <row r="39" spans="1:4" x14ac:dyDescent="0.2">
      <c r="A39" s="17"/>
      <c r="B39" s="66" t="s">
        <v>616</v>
      </c>
      <c r="C39" s="131"/>
      <c r="D39" s="131"/>
    </row>
    <row r="40" spans="1:4" ht="12" thickBot="1" x14ac:dyDescent="0.25">
      <c r="A40" s="21"/>
      <c r="B40" s="22"/>
    </row>
    <row r="42" spans="1:4" x14ac:dyDescent="0.2">
      <c r="A42" s="133" t="s">
        <v>621</v>
      </c>
    </row>
    <row r="43" spans="1:4" x14ac:dyDescent="0.2">
      <c r="A43" s="134"/>
    </row>
    <row r="44" spans="1:4" ht="33.75" customHeight="1" x14ac:dyDescent="0.2">
      <c r="A44" s="152" t="s">
        <v>622</v>
      </c>
      <c r="B44" s="152"/>
    </row>
    <row r="45" spans="1:4" ht="45" customHeight="1" x14ac:dyDescent="0.2">
      <c r="A45" s="152" t="s">
        <v>623</v>
      </c>
      <c r="B45" s="152"/>
    </row>
    <row r="46" spans="1:4" x14ac:dyDescent="0.2">
      <c r="A46" s="134"/>
    </row>
    <row r="47" spans="1:4" ht="33.75" customHeight="1" x14ac:dyDescent="0.2">
      <c r="A47" s="152" t="s">
        <v>622</v>
      </c>
      <c r="B47" s="152"/>
    </row>
    <row r="48" spans="1:4" ht="45" customHeight="1" x14ac:dyDescent="0.2">
      <c r="A48" s="152" t="s">
        <v>624</v>
      </c>
      <c r="B48" s="152"/>
    </row>
    <row r="49" spans="1:2" x14ac:dyDescent="0.2">
      <c r="A49" s="134"/>
    </row>
    <row r="50" spans="1:2" x14ac:dyDescent="0.2">
      <c r="A50" s="134"/>
    </row>
    <row r="51" spans="1:2" ht="33.75" customHeight="1" x14ac:dyDescent="0.2">
      <c r="A51" s="152" t="s">
        <v>622</v>
      </c>
      <c r="B51" s="152"/>
    </row>
    <row r="52" spans="1:2" ht="45" customHeight="1" x14ac:dyDescent="0.2">
      <c r="A52" s="152" t="s">
        <v>676</v>
      </c>
      <c r="B52" s="152"/>
    </row>
  </sheetData>
  <sheetProtection formatCells="0" formatColumns="0" formatRows="0" autoFilter="0" pivotTables="0"/>
  <protectedRanges>
    <protectedRange sqref="A42" name="Rango1_2_1_1_1_1_2_1_5"/>
    <protectedRange sqref="A44:A45 A47:A48 A51:A52" name="Rango1_1_1_2_1_5"/>
  </protectedRanges>
  <mergeCells count="9">
    <mergeCell ref="A47:B47"/>
    <mergeCell ref="A48:B48"/>
    <mergeCell ref="A51:B51"/>
    <mergeCell ref="A52:B52"/>
    <mergeCell ref="A1:B1"/>
    <mergeCell ref="A2:B2"/>
    <mergeCell ref="A3:B3"/>
    <mergeCell ref="A44:B44"/>
    <mergeCell ref="A45:B45"/>
  </mergeCells>
  <dataValidations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SFN!A13" display="SFN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13" display="ESF-14" xr:uid="{00000000-0004-0000-0000-00000D000000}"/>
    <hyperlink ref="A23:B23" location="ACT!A6" display="ACT-01" xr:uid="{00000000-0004-0000-0000-00000E000000}"/>
    <hyperlink ref="A24:B24" location="ACT!A56" display="ACT-02" xr:uid="{00000000-0004-0000-0000-00000F000000}"/>
    <hyperlink ref="A27:B27" location="VHP!A6" display="VHP-01" xr:uid="{00000000-0004-0000-0000-000011000000}"/>
    <hyperlink ref="A28:B28" location="VHP!A12" display="VHP-02" xr:uid="{00000000-0004-0000-0000-000012000000}"/>
    <hyperlink ref="A29:B29" location="EFE!A6" display="EFE-01" xr:uid="{00000000-0004-0000-0000-000013000000}"/>
    <hyperlink ref="A30:B30" location="EFE!A18" display="EFE-02" xr:uid="{00000000-0004-0000-0000-000014000000}"/>
    <hyperlink ref="A31:B31" location="EFE!A44" display="EFE-03" xr:uid="{00000000-0004-0000-0000-000015000000}"/>
    <hyperlink ref="A34:B34" location="Conciliacion_Ig!B6" display="Conciliacion_Ig" xr:uid="{00000000-0004-0000-0000-000016000000}"/>
    <hyperlink ref="A35:B35" location="Conciliacion_Eg!B5" display="Conciliacion_Eg" xr:uid="{00000000-0004-0000-0000-000017000000}"/>
    <hyperlink ref="B38" location="Memoria!A8" display="CONTABLES" xr:uid="{00000000-0004-0000-0000-000018000000}"/>
    <hyperlink ref="B39" location="Memoria!A35" display="PRESUPUESTALES" xr:uid="{00000000-0004-0000-0000-000019000000}"/>
    <hyperlink ref="A26:B26" location="ACT!A96" display="ACT-04" xr:uid="{C285AB7A-E598-4910-9F35-12855C470EF5}"/>
    <hyperlink ref="B34" location="Conciliacion_Ig!B4" display="CONCILIACIÓN ENTRE LOS INGRESOS PRESUPUESTARIOS Y CONTABLES" xr:uid="{206E855A-7EC7-4FF4-8EA1-644474A0331D}"/>
    <hyperlink ref="B35" location="Conciliacion_Eg!B4" display="CONCILIACIÓN ENTRE LOS EGRESOS PRESUPUESTARIOS Y LOS GASTOS CONTABLES" xr:uid="{E34B6680-897E-4922-80E6-55FAAFA87D7B}"/>
    <hyperlink ref="B10" location="ESF!A13" display="CONTRIBUCIONES POR RECUPERAR" xr:uid="{0A6EF8B6-D052-478A-BCA9-096FBC3C6888}"/>
    <hyperlink ref="A10" location="ESF!A13" display="ESF-02" xr:uid="{52DC5FE4-02BC-4A76-891D-45BA4F4ADADD}"/>
    <hyperlink ref="B22" location="ESF!A135" display="OTROS PASIVOS CIRCULANTES" xr:uid="{600E1CA5-EFBA-4348-A704-0B5AABA6A481}"/>
    <hyperlink ref="B25" location="ACT!A71" display="OTROS INGRESOS" xr:uid="{E3336DA6-6C83-4757-9308-0362A0244675}"/>
    <hyperlink ref="B12" location="ESF!A30" display="BIENES DISPONIBLES PARA SU TRANSFORMACIÓN ESTIMACIONES Y DETERIOROS" xr:uid="{9C34039C-F31F-4747-8FBD-A905B11EBF74}"/>
    <hyperlink ref="B13" location="ESF!A39" display="ALMACENES" xr:uid="{E1AF094A-FE03-4DA8-8D22-ECE0C54978D7}"/>
    <hyperlink ref="B15" location="ESF!A48" display="PARTICIPACIONES Y APORTACIONES DE CAPITAL" xr:uid="{FE901B6C-9971-4806-ABD2-A2EBB6CE8078}"/>
    <hyperlink ref="B14" location="ESF!A44" display="FIDEICOMISOS, MANDATOS Y CONTRATOS ANÁLOGOS" xr:uid="{920B565F-7B93-4A63-9818-2236070AF4C3}"/>
    <hyperlink ref="B16" location="ESF!A52" display="BIENES MUEBLES E INMUEBLES" xr:uid="{7FD60C69-DB62-44A4-9858-B981BC48C2C9}"/>
    <hyperlink ref="B17" location="ESF!A72" display="INTANGIBLES Y DIFERIDOS" xr:uid="{B0117571-D63D-412D-AD3E-1BA5572FEA65}"/>
    <hyperlink ref="B18" location="ESF!A88" display="ESTIMACIONES Y DETERIOROS" xr:uid="{350E4011-F350-48E3-90BB-D35CF0A781CB}"/>
    <hyperlink ref="B19" location="ESF!A94" display="OTROS ACTIVOS NO CIRCULANTES" xr:uid="{B059C66D-0BD6-4BD1-ABE7-405209F0BBB3}"/>
    <hyperlink ref="B20" location="ESF!A101" display="CUENTAS Y DOCUMENTOS POR PAGAR" xr:uid="{91CC89FE-9CDC-4AF5-A68D-368065AC92F8}"/>
    <hyperlink ref="B21" location="ESF!A118" display="FONDOS Y BIENES DE TERCEROS" xr:uid="{997D33F8-2F52-451C-8BCB-6A4381339773}"/>
    <hyperlink ref="A25" location="ACT!A71" display="OTROS INGRESOS" xr:uid="{FCA330F4-80AF-492B-B96B-30FC58B83E5D}"/>
    <hyperlink ref="A12" location="ESF!A30" display="BIENES DISPONIBLES PARA SU TRANSFORMACIÓN ESTIMACIONES Y DETERIOROS" xr:uid="{6CAFCB96-1DFD-4A7F-B354-D50043D0A540}"/>
    <hyperlink ref="A13" location="ESF!A39" display="ALMACENES" xr:uid="{1C47336D-78DF-47D2-9E8E-F50EA4E90AB9}"/>
    <hyperlink ref="A14" location="ESF!A44" display="FIDEICOMISOS, MANDATOS Y CONTRATOS ANÁLOGOS" xr:uid="{674C0F91-3903-4949-8D73-533D4432786E}"/>
    <hyperlink ref="A15" location="ESF!A48" display="PARTICIPACIONES Y APORTACIONES DE CAPITAL" xr:uid="{E667D020-4EFA-41F7-B1E0-C99BE5C152E1}"/>
    <hyperlink ref="A16" location="ESF!A52" display="BIENES MUEBLES E INMUEBLES" xr:uid="{DF76F895-B8EE-411B-89F2-5A3FC0A2C01C}"/>
    <hyperlink ref="A17" location="ESF!A72" display="INTANGIBLES Y DIFERIDOS" xr:uid="{9CDB9CCC-997A-4029-8167-559ACB47741D}"/>
    <hyperlink ref="A18" location="ESF!A88" display="ESTIMACIONES Y DETERIOROS" xr:uid="{453FC0A9-B177-4B9C-873E-D8E7DFC45522}"/>
    <hyperlink ref="A19" location="ESF!A94" display="OTROS ACTIVOS NO CIRCULANTES" xr:uid="{509314FD-39C0-4E01-BE5F-31354526A571}"/>
    <hyperlink ref="A20" location="ESF!A101" display="CUENTAS Y DOCUMENTOS POR PAGAR" xr:uid="{B42CF56C-76FD-482A-9929-BCA74FF7E382}"/>
    <hyperlink ref="A21" location="ESF!A118" display="FONDOS Y BIENES DE TERCEROS" xr:uid="{148C3DA7-9EA7-45F8-BE56-799002523A16}"/>
    <hyperlink ref="A22" location="ESF!A135" display="OTROS PASIVOS CIRCULANTES" xr:uid="{1A69EEA1-5308-481A-B735-EEBC016BDF25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1:C20"/>
  <sheetViews>
    <sheetView showGridLines="0" workbookViewId="0">
      <selection activeCell="D3" sqref="D3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25">
      <c r="A1" s="160" t="s">
        <v>752</v>
      </c>
      <c r="B1" s="161"/>
      <c r="C1" s="162"/>
    </row>
    <row r="2" spans="1:3" s="59" customFormat="1" ht="18" customHeight="1" x14ac:dyDescent="0.25">
      <c r="A2" s="163" t="s">
        <v>492</v>
      </c>
      <c r="B2" s="164"/>
      <c r="C2" s="165"/>
    </row>
    <row r="3" spans="1:3" s="59" customFormat="1" ht="18" customHeight="1" x14ac:dyDescent="0.25">
      <c r="A3" s="163" t="s">
        <v>786</v>
      </c>
      <c r="B3" s="164"/>
      <c r="C3" s="165"/>
    </row>
    <row r="4" spans="1:3" s="61" customFormat="1" ht="18" customHeight="1" x14ac:dyDescent="0.2">
      <c r="A4" s="166" t="s">
        <v>488</v>
      </c>
      <c r="B4" s="167"/>
      <c r="C4" s="168"/>
    </row>
    <row r="5" spans="1:3" x14ac:dyDescent="0.2">
      <c r="A5" s="75" t="s">
        <v>528</v>
      </c>
      <c r="B5" s="75"/>
      <c r="C5" s="76">
        <v>89477192.060000002</v>
      </c>
    </row>
    <row r="6" spans="1:3" x14ac:dyDescent="0.2">
      <c r="A6" s="77"/>
      <c r="B6" s="78"/>
      <c r="C6" s="79"/>
    </row>
    <row r="7" spans="1:3" x14ac:dyDescent="0.2">
      <c r="A7" s="88" t="s">
        <v>529</v>
      </c>
      <c r="B7" s="88"/>
      <c r="C7" s="80">
        <f>SUM(C8:C13)</f>
        <v>0</v>
      </c>
    </row>
    <row r="8" spans="1:3" x14ac:dyDescent="0.2">
      <c r="A8" s="96" t="s">
        <v>530</v>
      </c>
      <c r="B8" s="95" t="s">
        <v>337</v>
      </c>
      <c r="C8" s="81">
        <v>0</v>
      </c>
    </row>
    <row r="9" spans="1:3" x14ac:dyDescent="0.2">
      <c r="A9" s="82" t="s">
        <v>531</v>
      </c>
      <c r="B9" s="83" t="s">
        <v>540</v>
      </c>
      <c r="C9" s="81">
        <v>0</v>
      </c>
    </row>
    <row r="10" spans="1:3" x14ac:dyDescent="0.2">
      <c r="A10" s="82" t="s">
        <v>532</v>
      </c>
      <c r="B10" s="83" t="s">
        <v>345</v>
      </c>
      <c r="C10" s="81">
        <v>0</v>
      </c>
    </row>
    <row r="11" spans="1:3" x14ac:dyDescent="0.2">
      <c r="A11" s="82" t="s">
        <v>533</v>
      </c>
      <c r="B11" s="83" t="s">
        <v>346</v>
      </c>
      <c r="C11" s="81">
        <v>0</v>
      </c>
    </row>
    <row r="12" spans="1:3" x14ac:dyDescent="0.2">
      <c r="A12" s="82" t="s">
        <v>534</v>
      </c>
      <c r="B12" s="83" t="s">
        <v>347</v>
      </c>
      <c r="C12" s="81">
        <v>0</v>
      </c>
    </row>
    <row r="13" spans="1:3" x14ac:dyDescent="0.2">
      <c r="A13" s="84" t="s">
        <v>535</v>
      </c>
      <c r="B13" s="85" t="s">
        <v>536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539</v>
      </c>
      <c r="C16" s="81">
        <v>0</v>
      </c>
    </row>
    <row r="17" spans="1:3" x14ac:dyDescent="0.2">
      <c r="A17" s="90">
        <v>3.2</v>
      </c>
      <c r="B17" s="83" t="s">
        <v>537</v>
      </c>
      <c r="C17" s="81">
        <v>0</v>
      </c>
    </row>
    <row r="18" spans="1:3" x14ac:dyDescent="0.2">
      <c r="A18" s="90">
        <v>3.3</v>
      </c>
      <c r="B18" s="85" t="s">
        <v>538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89477192.060000002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C39"/>
  <sheetViews>
    <sheetView showGridLines="0" workbookViewId="0">
      <selection activeCell="C31" sqref="C31"/>
    </sheetView>
  </sheetViews>
  <sheetFormatPr baseColWidth="10" defaultRowHeight="11.25" x14ac:dyDescent="0.2"/>
  <cols>
    <col min="1" max="1" width="3.7109375" style="60" customWidth="1"/>
    <col min="2" max="2" width="62.140625" style="60" customWidth="1"/>
    <col min="3" max="3" width="17.7109375" style="60" customWidth="1"/>
    <col min="4" max="16384" width="11.42578125" style="60"/>
  </cols>
  <sheetData>
    <row r="1" spans="1:3" s="62" customFormat="1" ht="18.95" customHeight="1" x14ac:dyDescent="0.25">
      <c r="A1" s="169" t="s">
        <v>752</v>
      </c>
      <c r="B1" s="170"/>
      <c r="C1" s="171"/>
    </row>
    <row r="2" spans="1:3" s="62" customFormat="1" ht="18.95" customHeight="1" x14ac:dyDescent="0.25">
      <c r="A2" s="172" t="s">
        <v>493</v>
      </c>
      <c r="B2" s="173"/>
      <c r="C2" s="174"/>
    </row>
    <row r="3" spans="1:3" s="62" customFormat="1" ht="18.95" customHeight="1" x14ac:dyDescent="0.25">
      <c r="A3" s="172" t="s">
        <v>790</v>
      </c>
      <c r="B3" s="173"/>
      <c r="C3" s="174"/>
    </row>
    <row r="4" spans="1:3" x14ac:dyDescent="0.2">
      <c r="A4" s="166" t="s">
        <v>488</v>
      </c>
      <c r="B4" s="167"/>
      <c r="C4" s="168"/>
    </row>
    <row r="5" spans="1:3" x14ac:dyDescent="0.2">
      <c r="A5" s="105" t="s">
        <v>541</v>
      </c>
      <c r="B5" s="75"/>
      <c r="C5" s="98">
        <v>94029478.060000002</v>
      </c>
    </row>
    <row r="6" spans="1:3" x14ac:dyDescent="0.2">
      <c r="A6" s="99"/>
      <c r="B6" s="78"/>
      <c r="C6" s="100"/>
    </row>
    <row r="7" spans="1:3" x14ac:dyDescent="0.2">
      <c r="A7" s="88" t="s">
        <v>542</v>
      </c>
      <c r="B7" s="101"/>
      <c r="C7" s="80">
        <f>SUM(C8:C28)</f>
        <v>1174222.71</v>
      </c>
    </row>
    <row r="8" spans="1:3" x14ac:dyDescent="0.2">
      <c r="A8" s="106">
        <v>2.1</v>
      </c>
      <c r="B8" s="107" t="s">
        <v>365</v>
      </c>
      <c r="C8" s="108">
        <v>0</v>
      </c>
    </row>
    <row r="9" spans="1:3" x14ac:dyDescent="0.2">
      <c r="A9" s="106">
        <v>2.2000000000000002</v>
      </c>
      <c r="B9" s="107" t="s">
        <v>362</v>
      </c>
      <c r="C9" s="108">
        <v>0</v>
      </c>
    </row>
    <row r="10" spans="1:3" x14ac:dyDescent="0.2">
      <c r="A10" s="115">
        <v>2.2999999999999998</v>
      </c>
      <c r="B10" s="97" t="s">
        <v>231</v>
      </c>
      <c r="C10" s="108">
        <v>46343.82</v>
      </c>
    </row>
    <row r="11" spans="1:3" x14ac:dyDescent="0.2">
      <c r="A11" s="115">
        <v>2.4</v>
      </c>
      <c r="B11" s="97" t="s">
        <v>232</v>
      </c>
      <c r="C11" s="108">
        <v>0</v>
      </c>
    </row>
    <row r="12" spans="1:3" x14ac:dyDescent="0.2">
      <c r="A12" s="115">
        <v>2.5</v>
      </c>
      <c r="B12" s="97" t="s">
        <v>233</v>
      </c>
      <c r="C12" s="108">
        <v>0</v>
      </c>
    </row>
    <row r="13" spans="1:3" x14ac:dyDescent="0.2">
      <c r="A13" s="115">
        <v>2.6</v>
      </c>
      <c r="B13" s="97" t="s">
        <v>234</v>
      </c>
      <c r="C13" s="108">
        <v>0</v>
      </c>
    </row>
    <row r="14" spans="1:3" x14ac:dyDescent="0.2">
      <c r="A14" s="115">
        <v>2.7</v>
      </c>
      <c r="B14" s="97" t="s">
        <v>235</v>
      </c>
      <c r="C14" s="108">
        <v>1121928.8899999999</v>
      </c>
    </row>
    <row r="15" spans="1:3" x14ac:dyDescent="0.2">
      <c r="A15" s="115">
        <v>2.8</v>
      </c>
      <c r="B15" s="97" t="s">
        <v>236</v>
      </c>
      <c r="C15" s="108">
        <v>0</v>
      </c>
    </row>
    <row r="16" spans="1:3" x14ac:dyDescent="0.2">
      <c r="A16" s="115">
        <v>2.9</v>
      </c>
      <c r="B16" s="97" t="s">
        <v>238</v>
      </c>
      <c r="C16" s="108">
        <v>0</v>
      </c>
    </row>
    <row r="17" spans="1:3" x14ac:dyDescent="0.2">
      <c r="A17" s="115" t="s">
        <v>543</v>
      </c>
      <c r="B17" s="97" t="s">
        <v>544</v>
      </c>
      <c r="C17" s="108">
        <v>0</v>
      </c>
    </row>
    <row r="18" spans="1:3" x14ac:dyDescent="0.2">
      <c r="A18" s="115" t="s">
        <v>573</v>
      </c>
      <c r="B18" s="97" t="s">
        <v>240</v>
      </c>
      <c r="C18" s="108">
        <v>5950</v>
      </c>
    </row>
    <row r="19" spans="1:3" x14ac:dyDescent="0.2">
      <c r="A19" s="115" t="s">
        <v>574</v>
      </c>
      <c r="B19" s="97" t="s">
        <v>545</v>
      </c>
      <c r="C19" s="108">
        <v>0</v>
      </c>
    </row>
    <row r="20" spans="1:3" x14ac:dyDescent="0.2">
      <c r="A20" s="115" t="s">
        <v>575</v>
      </c>
      <c r="B20" s="97" t="s">
        <v>546</v>
      </c>
      <c r="C20" s="108">
        <v>0</v>
      </c>
    </row>
    <row r="21" spans="1:3" x14ac:dyDescent="0.2">
      <c r="A21" s="115" t="s">
        <v>576</v>
      </c>
      <c r="B21" s="97" t="s">
        <v>547</v>
      </c>
      <c r="C21" s="108">
        <v>0</v>
      </c>
    </row>
    <row r="22" spans="1:3" x14ac:dyDescent="0.2">
      <c r="A22" s="115" t="s">
        <v>548</v>
      </c>
      <c r="B22" s="97" t="s">
        <v>549</v>
      </c>
      <c r="C22" s="108">
        <v>0</v>
      </c>
    </row>
    <row r="23" spans="1:3" x14ac:dyDescent="0.2">
      <c r="A23" s="115" t="s">
        <v>550</v>
      </c>
      <c r="B23" s="97" t="s">
        <v>551</v>
      </c>
      <c r="C23" s="108">
        <v>0</v>
      </c>
    </row>
    <row r="24" spans="1:3" x14ac:dyDescent="0.2">
      <c r="A24" s="115" t="s">
        <v>552</v>
      </c>
      <c r="B24" s="97" t="s">
        <v>553</v>
      </c>
      <c r="C24" s="108">
        <v>0</v>
      </c>
    </row>
    <row r="25" spans="1:3" x14ac:dyDescent="0.2">
      <c r="A25" s="115" t="s">
        <v>554</v>
      </c>
      <c r="B25" s="97" t="s">
        <v>555</v>
      </c>
      <c r="C25" s="108">
        <v>0</v>
      </c>
    </row>
    <row r="26" spans="1:3" x14ac:dyDescent="0.2">
      <c r="A26" s="115" t="s">
        <v>556</v>
      </c>
      <c r="B26" s="97" t="s">
        <v>557</v>
      </c>
      <c r="C26" s="108">
        <v>0</v>
      </c>
    </row>
    <row r="27" spans="1:3" x14ac:dyDescent="0.2">
      <c r="A27" s="115" t="s">
        <v>558</v>
      </c>
      <c r="B27" s="97" t="s">
        <v>559</v>
      </c>
      <c r="C27" s="108">
        <v>0</v>
      </c>
    </row>
    <row r="28" spans="1:3" x14ac:dyDescent="0.2">
      <c r="A28" s="115" t="s">
        <v>560</v>
      </c>
      <c r="B28" s="107" t="s">
        <v>561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562</v>
      </c>
      <c r="B30" s="112"/>
      <c r="C30" s="113">
        <f>SUM(C31:C37)</f>
        <v>3842788.8</v>
      </c>
    </row>
    <row r="31" spans="1:3" x14ac:dyDescent="0.2">
      <c r="A31" s="115" t="s">
        <v>563</v>
      </c>
      <c r="B31" s="97" t="s">
        <v>434</v>
      </c>
      <c r="C31" s="108">
        <v>3842788.8</v>
      </c>
    </row>
    <row r="32" spans="1:3" x14ac:dyDescent="0.2">
      <c r="A32" s="115" t="s">
        <v>564</v>
      </c>
      <c r="B32" s="97" t="s">
        <v>80</v>
      </c>
      <c r="C32" s="108">
        <v>0</v>
      </c>
    </row>
    <row r="33" spans="1:3" x14ac:dyDescent="0.2">
      <c r="A33" s="115" t="s">
        <v>565</v>
      </c>
      <c r="B33" s="97" t="s">
        <v>444</v>
      </c>
      <c r="C33" s="108">
        <v>0</v>
      </c>
    </row>
    <row r="34" spans="1:3" x14ac:dyDescent="0.2">
      <c r="A34" s="115" t="s">
        <v>566</v>
      </c>
      <c r="B34" s="97" t="s">
        <v>567</v>
      </c>
      <c r="C34" s="108">
        <v>0</v>
      </c>
    </row>
    <row r="35" spans="1:3" x14ac:dyDescent="0.2">
      <c r="A35" s="115" t="s">
        <v>568</v>
      </c>
      <c r="B35" s="97" t="s">
        <v>569</v>
      </c>
      <c r="C35" s="108">
        <v>0</v>
      </c>
    </row>
    <row r="36" spans="1:3" x14ac:dyDescent="0.2">
      <c r="A36" s="115" t="s">
        <v>570</v>
      </c>
      <c r="B36" s="97" t="s">
        <v>452</v>
      </c>
      <c r="C36" s="108">
        <v>0</v>
      </c>
    </row>
    <row r="37" spans="1:3" x14ac:dyDescent="0.2">
      <c r="A37" s="115" t="s">
        <v>571</v>
      </c>
      <c r="B37" s="107" t="s">
        <v>572</v>
      </c>
      <c r="C37" s="114">
        <v>0</v>
      </c>
    </row>
    <row r="38" spans="1:3" x14ac:dyDescent="0.2">
      <c r="A38" s="99"/>
      <c r="B38" s="102"/>
      <c r="C38" s="103"/>
    </row>
    <row r="39" spans="1:3" x14ac:dyDescent="0.2">
      <c r="A39" s="104" t="s">
        <v>84</v>
      </c>
      <c r="B39" s="75"/>
      <c r="C39" s="76">
        <f>C5-C7+C30</f>
        <v>96698044.150000006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</sheetPr>
  <dimension ref="A1:J47"/>
  <sheetViews>
    <sheetView tabSelected="1" workbookViewId="0">
      <selection activeCell="G47" sqref="G47"/>
    </sheetView>
  </sheetViews>
  <sheetFormatPr baseColWidth="10" defaultColWidth="9.140625" defaultRowHeight="11.25" x14ac:dyDescent="0.2"/>
  <cols>
    <col min="1" max="1" width="10" style="52" customWidth="1"/>
    <col min="2" max="2" width="68.5703125" style="52" bestFit="1" customWidth="1"/>
    <col min="3" max="3" width="17.42578125" style="52" bestFit="1" customWidth="1"/>
    <col min="4" max="5" width="23.7109375" style="52" bestFit="1" customWidth="1"/>
    <col min="6" max="6" width="19.28515625" style="52" customWidth="1"/>
    <col min="7" max="7" width="20.5703125" style="52" customWidth="1"/>
    <col min="8" max="10" width="20.28515625" style="52" customWidth="1"/>
    <col min="11" max="16384" width="9.140625" style="52"/>
  </cols>
  <sheetData>
    <row r="1" spans="1:10" ht="18.95" customHeight="1" x14ac:dyDescent="0.2">
      <c r="A1" s="159" t="str">
        <f>'Notas a los Edos Financieros'!A1</f>
        <v xml:space="preserve">PATRONATO DE BOMBEROS DE LEON GTO
</v>
      </c>
      <c r="B1" s="175"/>
      <c r="C1" s="175"/>
      <c r="D1" s="175"/>
      <c r="E1" s="175"/>
      <c r="F1" s="175"/>
      <c r="G1" s="50" t="s">
        <v>185</v>
      </c>
      <c r="H1" s="51">
        <f>'Notas a los Edos Financieros'!D1</f>
        <v>2020</v>
      </c>
    </row>
    <row r="2" spans="1:10" ht="18.95" customHeight="1" x14ac:dyDescent="0.2">
      <c r="A2" s="159" t="s">
        <v>494</v>
      </c>
      <c r="B2" s="175"/>
      <c r="C2" s="175"/>
      <c r="D2" s="175"/>
      <c r="E2" s="175"/>
      <c r="F2" s="175"/>
      <c r="G2" s="50" t="s">
        <v>187</v>
      </c>
      <c r="H2" s="51" t="str">
        <f>'Notas a los Edos Financieros'!D2</f>
        <v>Trimestral</v>
      </c>
    </row>
    <row r="3" spans="1:10" ht="18.95" customHeight="1" x14ac:dyDescent="0.2">
      <c r="A3" s="176" t="str">
        <f>'Notas a los Edos Financieros'!A3</f>
        <v>Correspondiente del 01  de Enero al 31 de Diciembre de 2020</v>
      </c>
      <c r="B3" s="177"/>
      <c r="C3" s="177"/>
      <c r="D3" s="177"/>
      <c r="E3" s="177"/>
      <c r="F3" s="177"/>
      <c r="G3" s="50" t="s">
        <v>189</v>
      </c>
      <c r="H3" s="51">
        <f>'Notas a los Edos Financieros'!D3</f>
        <v>2</v>
      </c>
    </row>
    <row r="4" spans="1:10" x14ac:dyDescent="0.2">
      <c r="A4" s="53" t="s">
        <v>190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146</v>
      </c>
      <c r="B7" s="55" t="s">
        <v>489</v>
      </c>
      <c r="C7" s="55" t="s">
        <v>169</v>
      </c>
      <c r="D7" s="55" t="s">
        <v>490</v>
      </c>
      <c r="E7" s="55" t="s">
        <v>491</v>
      </c>
      <c r="F7" s="55" t="s">
        <v>168</v>
      </c>
      <c r="G7" s="55" t="s">
        <v>124</v>
      </c>
      <c r="H7" s="55" t="s">
        <v>171</v>
      </c>
      <c r="I7" s="55" t="s">
        <v>172</v>
      </c>
      <c r="J7" s="55" t="s">
        <v>173</v>
      </c>
    </row>
    <row r="8" spans="1:10" s="64" customFormat="1" x14ac:dyDescent="0.2">
      <c r="A8" s="63">
        <v>7000</v>
      </c>
      <c r="B8" s="64" t="s">
        <v>125</v>
      </c>
    </row>
    <row r="9" spans="1:10" x14ac:dyDescent="0.2">
      <c r="A9" s="52">
        <v>7110</v>
      </c>
      <c r="B9" s="52" t="s">
        <v>124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123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122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121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120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119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118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117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116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115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114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113</v>
      </c>
      <c r="C20" s="57">
        <v>0</v>
      </c>
      <c r="D20" s="57">
        <v>0</v>
      </c>
      <c r="E20" s="57">
        <v>0</v>
      </c>
      <c r="F20" s="57">
        <v>0</v>
      </c>
    </row>
    <row r="21" spans="1:6" x14ac:dyDescent="0.2">
      <c r="A21" s="52">
        <v>7310</v>
      </c>
      <c r="B21" s="52" t="s">
        <v>112</v>
      </c>
      <c r="C21" s="57">
        <v>0</v>
      </c>
      <c r="D21" s="57">
        <v>0</v>
      </c>
      <c r="E21" s="57">
        <v>0</v>
      </c>
      <c r="F21" s="57">
        <v>0</v>
      </c>
    </row>
    <row r="22" spans="1:6" x14ac:dyDescent="0.2">
      <c r="A22" s="52">
        <v>7320</v>
      </c>
      <c r="B22" s="52" t="s">
        <v>111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110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109</v>
      </c>
      <c r="C24" s="57">
        <v>0</v>
      </c>
      <c r="D24" s="57">
        <v>0</v>
      </c>
      <c r="E24" s="57">
        <v>0</v>
      </c>
      <c r="F24" s="57">
        <v>0</v>
      </c>
    </row>
    <row r="25" spans="1:6" x14ac:dyDescent="0.2">
      <c r="A25" s="52">
        <v>7350</v>
      </c>
      <c r="B25" s="52" t="s">
        <v>108</v>
      </c>
      <c r="C25" s="57">
        <v>0</v>
      </c>
      <c r="D25" s="57">
        <v>0</v>
      </c>
      <c r="E25" s="57">
        <v>0</v>
      </c>
      <c r="F25" s="57">
        <v>0</v>
      </c>
    </row>
    <row r="26" spans="1:6" x14ac:dyDescent="0.2">
      <c r="A26" s="52">
        <v>7360</v>
      </c>
      <c r="B26" s="52" t="s">
        <v>107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106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105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104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103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102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101</v>
      </c>
      <c r="C32" s="57">
        <v>0</v>
      </c>
      <c r="D32" s="57">
        <v>0</v>
      </c>
      <c r="E32" s="57">
        <v>0</v>
      </c>
      <c r="F32" s="57">
        <v>0</v>
      </c>
    </row>
    <row r="33" spans="1:8" x14ac:dyDescent="0.2">
      <c r="A33" s="52">
        <v>7630</v>
      </c>
      <c r="B33" s="52" t="s">
        <v>100</v>
      </c>
      <c r="C33" s="57">
        <v>0</v>
      </c>
      <c r="D33" s="57">
        <v>0</v>
      </c>
      <c r="E33" s="57">
        <v>0</v>
      </c>
      <c r="F33" s="57">
        <v>0</v>
      </c>
    </row>
    <row r="34" spans="1:8" x14ac:dyDescent="0.2">
      <c r="A34" s="52">
        <v>7640</v>
      </c>
      <c r="B34" s="52" t="s">
        <v>99</v>
      </c>
      <c r="C34" s="57">
        <v>0</v>
      </c>
      <c r="D34" s="57">
        <v>0</v>
      </c>
      <c r="E34" s="57">
        <v>0</v>
      </c>
      <c r="F34" s="57">
        <v>0</v>
      </c>
    </row>
    <row r="35" spans="1:8" s="64" customFormat="1" x14ac:dyDescent="0.2">
      <c r="A35" s="63">
        <v>8000</v>
      </c>
      <c r="B35" s="64" t="s">
        <v>97</v>
      </c>
      <c r="C35" s="124">
        <f>SUM(C36:C47)</f>
        <v>0</v>
      </c>
      <c r="D35" s="124">
        <f t="shared" ref="D35:F35" si="0">SUM(D36:D47)</f>
        <v>961489215.8599999</v>
      </c>
      <c r="E35" s="124">
        <f t="shared" si="0"/>
        <v>961489215.8599999</v>
      </c>
      <c r="F35" s="124">
        <f t="shared" si="0"/>
        <v>376954756.88000005</v>
      </c>
    </row>
    <row r="36" spans="1:8" x14ac:dyDescent="0.2">
      <c r="A36" s="52">
        <v>8110</v>
      </c>
      <c r="B36" s="52" t="s">
        <v>96</v>
      </c>
      <c r="C36" s="57">
        <v>0</v>
      </c>
      <c r="D36" s="57">
        <v>89874672</v>
      </c>
      <c r="E36" s="57">
        <v>1</v>
      </c>
      <c r="F36" s="57">
        <v>89874671</v>
      </c>
    </row>
    <row r="37" spans="1:8" x14ac:dyDescent="0.2">
      <c r="A37" s="52">
        <v>8120</v>
      </c>
      <c r="B37" s="52" t="s">
        <v>95</v>
      </c>
      <c r="C37" s="57">
        <v>0</v>
      </c>
      <c r="D37" s="57">
        <v>95585835.930000007</v>
      </c>
      <c r="E37" s="57">
        <v>100347332.59</v>
      </c>
      <c r="F37" s="57">
        <v>4761496.66</v>
      </c>
    </row>
    <row r="38" spans="1:8" x14ac:dyDescent="0.2">
      <c r="A38" s="52">
        <v>8130</v>
      </c>
      <c r="B38" s="52" t="s">
        <v>94</v>
      </c>
      <c r="C38" s="57">
        <v>0</v>
      </c>
      <c r="D38" s="57">
        <v>10472660.59</v>
      </c>
      <c r="E38" s="57">
        <v>6108642.8700000001</v>
      </c>
      <c r="F38" s="57">
        <v>4364017.72</v>
      </c>
      <c r="G38" s="145"/>
      <c r="H38" s="145"/>
    </row>
    <row r="39" spans="1:8" x14ac:dyDescent="0.2">
      <c r="A39" s="52">
        <v>8140</v>
      </c>
      <c r="B39" s="52" t="s">
        <v>93</v>
      </c>
      <c r="C39" s="57">
        <v>0</v>
      </c>
      <c r="D39" s="57">
        <v>89477192.060000002</v>
      </c>
      <c r="E39" s="57">
        <v>89477192.060000002</v>
      </c>
      <c r="F39" s="57">
        <v>0</v>
      </c>
    </row>
    <row r="40" spans="1:8" x14ac:dyDescent="0.2">
      <c r="A40" s="52">
        <v>8150</v>
      </c>
      <c r="B40" s="52" t="s">
        <v>92</v>
      </c>
      <c r="C40" s="57">
        <v>0</v>
      </c>
      <c r="D40" s="57">
        <v>0</v>
      </c>
      <c r="E40" s="57">
        <v>89477192.060000002</v>
      </c>
      <c r="F40" s="57">
        <v>89477192.060000002</v>
      </c>
    </row>
    <row r="41" spans="1:8" x14ac:dyDescent="0.2">
      <c r="A41" s="52">
        <v>8210</v>
      </c>
      <c r="B41" s="52" t="s">
        <v>91</v>
      </c>
      <c r="C41" s="57">
        <v>0</v>
      </c>
      <c r="D41" s="57">
        <v>0</v>
      </c>
      <c r="E41" s="57">
        <v>89874672</v>
      </c>
      <c r="F41" s="57">
        <v>89874672</v>
      </c>
    </row>
    <row r="42" spans="1:8" x14ac:dyDescent="0.2">
      <c r="A42" s="52">
        <v>8220</v>
      </c>
      <c r="B42" s="52" t="s">
        <v>90</v>
      </c>
      <c r="C42" s="57">
        <v>0</v>
      </c>
      <c r="D42" s="57">
        <v>197099816.38</v>
      </c>
      <c r="E42" s="57">
        <v>196890604.72</v>
      </c>
      <c r="F42" s="57">
        <v>209211.66</v>
      </c>
    </row>
    <row r="43" spans="1:8" x14ac:dyDescent="0.2">
      <c r="A43" s="52">
        <v>8230</v>
      </c>
      <c r="B43" s="52" t="s">
        <v>89</v>
      </c>
      <c r="C43" s="57">
        <v>0</v>
      </c>
      <c r="D43" s="57">
        <v>102861126.66</v>
      </c>
      <c r="E43" s="57">
        <v>107225144.38</v>
      </c>
      <c r="F43" s="57">
        <v>4364017.72</v>
      </c>
    </row>
    <row r="44" spans="1:8" x14ac:dyDescent="0.2">
      <c r="A44" s="52">
        <v>8240</v>
      </c>
      <c r="B44" s="52" t="s">
        <v>88</v>
      </c>
      <c r="C44" s="57">
        <v>0</v>
      </c>
      <c r="D44" s="57">
        <v>94029478.060000002</v>
      </c>
      <c r="E44" s="57">
        <v>94029478.060000002</v>
      </c>
      <c r="F44" s="57">
        <v>0</v>
      </c>
    </row>
    <row r="45" spans="1:8" x14ac:dyDescent="0.2">
      <c r="A45" s="52">
        <v>8250</v>
      </c>
      <c r="B45" s="52" t="s">
        <v>87</v>
      </c>
      <c r="C45" s="57">
        <v>0</v>
      </c>
      <c r="D45" s="57">
        <v>94029478.060000002</v>
      </c>
      <c r="E45" s="57">
        <v>94029478.060000002</v>
      </c>
      <c r="F45" s="57">
        <v>0</v>
      </c>
    </row>
    <row r="46" spans="1:8" x14ac:dyDescent="0.2">
      <c r="A46" s="52">
        <v>8260</v>
      </c>
      <c r="B46" s="52" t="s">
        <v>86</v>
      </c>
      <c r="C46" s="57">
        <v>0</v>
      </c>
      <c r="D46" s="57">
        <v>94029478.060000002</v>
      </c>
      <c r="E46" s="57">
        <v>94029478.060000002</v>
      </c>
      <c r="F46" s="57">
        <v>0</v>
      </c>
    </row>
    <row r="47" spans="1:8" x14ac:dyDescent="0.2">
      <c r="A47" s="52">
        <v>8270</v>
      </c>
      <c r="B47" s="52" t="s">
        <v>85</v>
      </c>
      <c r="C47" s="57">
        <v>0</v>
      </c>
      <c r="D47" s="57">
        <v>94029478.060000002</v>
      </c>
      <c r="E47" s="57">
        <v>0</v>
      </c>
      <c r="F47" s="57">
        <v>94029478.060000002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7" t="s">
        <v>50</v>
      </c>
      <c r="C1" s="128"/>
      <c r="D1" s="128"/>
      <c r="E1" s="129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78" t="s">
        <v>34</v>
      </c>
      <c r="B5" s="178"/>
      <c r="C5" s="178"/>
      <c r="D5" s="178"/>
      <c r="E5" s="178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4" t="s">
        <v>125</v>
      </c>
      <c r="B9" s="8"/>
      <c r="C9" s="8"/>
      <c r="D9" s="8"/>
    </row>
    <row r="10" spans="1:8" s="6" customFormat="1" ht="26.1" customHeight="1" x14ac:dyDescent="0.2">
      <c r="A10" s="121" t="s">
        <v>601</v>
      </c>
      <c r="B10" s="179" t="s">
        <v>36</v>
      </c>
      <c r="C10" s="179"/>
      <c r="D10" s="179"/>
      <c r="E10" s="179"/>
    </row>
    <row r="11" spans="1:8" s="6" customFormat="1" ht="12.95" customHeight="1" x14ac:dyDescent="0.2">
      <c r="A11" s="122" t="s">
        <v>602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603</v>
      </c>
      <c r="B12" s="179" t="s">
        <v>38</v>
      </c>
      <c r="C12" s="179"/>
      <c r="D12" s="179"/>
      <c r="E12" s="179"/>
    </row>
    <row r="13" spans="1:8" s="6" customFormat="1" ht="26.1" customHeight="1" x14ac:dyDescent="0.2">
      <c r="A13" s="122" t="s">
        <v>604</v>
      </c>
      <c r="B13" s="179" t="s">
        <v>39</v>
      </c>
      <c r="C13" s="179"/>
      <c r="D13" s="179"/>
      <c r="E13" s="179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605</v>
      </c>
      <c r="B15" s="9" t="s">
        <v>40</v>
      </c>
    </row>
    <row r="16" spans="1:8" s="6" customFormat="1" ht="12.95" customHeight="1" x14ac:dyDescent="0.2">
      <c r="A16" s="122" t="s">
        <v>600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4" t="s">
        <v>97</v>
      </c>
    </row>
    <row r="19" spans="1:4" s="6" customFormat="1" ht="12.95" customHeight="1" x14ac:dyDescent="0.2">
      <c r="A19" s="123" t="s">
        <v>598</v>
      </c>
    </row>
    <row r="20" spans="1:4" s="6" customFormat="1" ht="12.95" customHeight="1" x14ac:dyDescent="0.2">
      <c r="A20" s="123" t="s">
        <v>599</v>
      </c>
    </row>
    <row r="21" spans="1:4" s="6" customFormat="1" x14ac:dyDescent="0.2">
      <c r="A21" s="8"/>
    </row>
    <row r="22" spans="1:4" s="6" customFormat="1" x14ac:dyDescent="0.2">
      <c r="A22" s="8" t="s">
        <v>523</v>
      </c>
      <c r="B22" s="8"/>
      <c r="C22" s="8"/>
      <c r="D22" s="8"/>
    </row>
    <row r="23" spans="1:4" s="6" customFormat="1" x14ac:dyDescent="0.2">
      <c r="A23" s="8" t="s">
        <v>524</v>
      </c>
      <c r="B23" s="8"/>
      <c r="C23" s="8"/>
      <c r="D23" s="8"/>
    </row>
    <row r="24" spans="1:4" s="6" customFormat="1" x14ac:dyDescent="0.2">
      <c r="A24" s="8" t="s">
        <v>525</v>
      </c>
      <c r="B24" s="8"/>
      <c r="C24" s="8"/>
      <c r="D24" s="8"/>
    </row>
    <row r="25" spans="1:4" s="6" customFormat="1" x14ac:dyDescent="0.2">
      <c r="A25" s="8" t="s">
        <v>526</v>
      </c>
      <c r="B25" s="8"/>
      <c r="C25" s="8"/>
      <c r="D25" s="8"/>
    </row>
    <row r="26" spans="1:4" s="6" customFormat="1" x14ac:dyDescent="0.2">
      <c r="A26" s="8" t="s">
        <v>527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N197"/>
  <sheetViews>
    <sheetView zoomScale="96" zoomScaleNormal="96" workbookViewId="0">
      <selection activeCell="A135" sqref="A135:H135"/>
    </sheetView>
  </sheetViews>
  <sheetFormatPr baseColWidth="10" defaultColWidth="9.140625" defaultRowHeight="11.25" x14ac:dyDescent="0.2"/>
  <cols>
    <col min="1" max="1" width="21.85546875" style="43" customWidth="1"/>
    <col min="2" max="2" width="64.5703125" style="43" bestFit="1" customWidth="1"/>
    <col min="3" max="3" width="16.42578125" style="43" bestFit="1" customWidth="1"/>
    <col min="4" max="4" width="19.140625" style="43" customWidth="1"/>
    <col min="5" max="5" width="28" style="43" customWidth="1"/>
    <col min="6" max="6" width="22.7109375" style="43" customWidth="1"/>
    <col min="7" max="7" width="16.7109375" style="43" customWidth="1"/>
    <col min="8" max="8" width="28.5703125" style="43" customWidth="1"/>
    <col min="9" max="9" width="11.85546875" style="43" customWidth="1"/>
    <col min="10" max="10" width="11.28515625" style="43" bestFit="1" customWidth="1"/>
    <col min="11" max="11" width="11" style="43" bestFit="1" customWidth="1"/>
    <col min="12" max="12" width="11.28515625" style="43" bestFit="1" customWidth="1"/>
    <col min="13" max="13" width="12.42578125" style="43" bestFit="1" customWidth="1"/>
    <col min="14" max="14" width="18.28515625" style="43" bestFit="1" customWidth="1"/>
    <col min="15" max="16384" width="9.140625" style="43"/>
  </cols>
  <sheetData>
    <row r="1" spans="1:8" s="39" customFormat="1" x14ac:dyDescent="0.25">
      <c r="A1" s="157" t="str">
        <f>'Notas a los Edos Financieros'!A1</f>
        <v xml:space="preserve">PATRONATO DE BOMBEROS DE LEON GTO
</v>
      </c>
      <c r="B1" s="158"/>
      <c r="C1" s="158"/>
      <c r="D1" s="158"/>
      <c r="E1" s="158"/>
      <c r="F1" s="158"/>
      <c r="G1" s="37" t="s">
        <v>185</v>
      </c>
      <c r="H1" s="48">
        <f>'Notas a los Edos Financieros'!D1</f>
        <v>2020</v>
      </c>
    </row>
    <row r="2" spans="1:8" s="39" customFormat="1" x14ac:dyDescent="0.25">
      <c r="A2" s="157" t="s">
        <v>186</v>
      </c>
      <c r="B2" s="158"/>
      <c r="C2" s="158"/>
      <c r="D2" s="158"/>
      <c r="E2" s="158"/>
      <c r="F2" s="158"/>
      <c r="G2" s="37" t="s">
        <v>187</v>
      </c>
      <c r="H2" s="48" t="str">
        <f>'Notas a los Edos Financieros'!D2</f>
        <v>Trimestral</v>
      </c>
    </row>
    <row r="3" spans="1:8" s="39" customFormat="1" x14ac:dyDescent="0.25">
      <c r="A3" s="157" t="str">
        <f>'Notas a los Edos Financieros'!A3</f>
        <v>Correspondiente del 01  de Enero al 31 de Diciembre de 2020</v>
      </c>
      <c r="B3" s="158"/>
      <c r="C3" s="158"/>
      <c r="D3" s="158"/>
      <c r="E3" s="158"/>
      <c r="F3" s="158"/>
      <c r="G3" s="37" t="s">
        <v>189</v>
      </c>
      <c r="H3" s="48">
        <f>'Notas a los Edos Financieros'!D3</f>
        <v>2</v>
      </c>
    </row>
    <row r="4" spans="1:8" x14ac:dyDescent="0.2">
      <c r="A4" s="41" t="s">
        <v>190</v>
      </c>
      <c r="B4" s="42"/>
      <c r="C4" s="42"/>
      <c r="D4" s="42"/>
      <c r="E4" s="42"/>
      <c r="F4" s="42"/>
      <c r="G4" s="42"/>
      <c r="H4" s="42"/>
    </row>
    <row r="6" spans="1:8" x14ac:dyDescent="0.2">
      <c r="A6" s="42" t="s">
        <v>585</v>
      </c>
      <c r="B6" s="42"/>
      <c r="C6" s="42"/>
      <c r="D6" s="42"/>
      <c r="E6" s="42"/>
      <c r="F6" s="42"/>
      <c r="G6" s="42"/>
      <c r="H6" s="42"/>
    </row>
    <row r="7" spans="1:8" x14ac:dyDescent="0.2">
      <c r="A7" s="44" t="s">
        <v>146</v>
      </c>
      <c r="B7" s="44" t="s">
        <v>143</v>
      </c>
      <c r="C7" s="44" t="s">
        <v>144</v>
      </c>
      <c r="D7" s="44" t="s">
        <v>145</v>
      </c>
      <c r="E7" s="44"/>
      <c r="F7" s="44"/>
      <c r="G7" s="44"/>
      <c r="H7" s="44"/>
    </row>
    <row r="8" spans="1:8" x14ac:dyDescent="0.2">
      <c r="A8" s="45">
        <v>1114</v>
      </c>
      <c r="B8" s="43" t="s">
        <v>191</v>
      </c>
      <c r="C8" s="47">
        <v>0</v>
      </c>
    </row>
    <row r="9" spans="1:8" x14ac:dyDescent="0.2">
      <c r="A9" s="45">
        <v>1115</v>
      </c>
      <c r="B9" s="43" t="s">
        <v>192</v>
      </c>
      <c r="C9" s="47">
        <v>0</v>
      </c>
    </row>
    <row r="10" spans="1:8" x14ac:dyDescent="0.2">
      <c r="A10" s="45">
        <v>1121</v>
      </c>
      <c r="B10" s="43" t="s">
        <v>193</v>
      </c>
      <c r="C10" s="47">
        <v>0</v>
      </c>
    </row>
    <row r="11" spans="1:8" x14ac:dyDescent="0.2">
      <c r="A11" s="45">
        <v>1211</v>
      </c>
      <c r="B11" s="43" t="s">
        <v>194</v>
      </c>
      <c r="C11" s="47">
        <v>0</v>
      </c>
    </row>
    <row r="13" spans="1:8" x14ac:dyDescent="0.2">
      <c r="A13" s="42" t="s">
        <v>586</v>
      </c>
      <c r="B13" s="42"/>
      <c r="C13" s="42"/>
      <c r="D13" s="42"/>
      <c r="E13" s="42"/>
      <c r="F13" s="42"/>
      <c r="G13" s="42"/>
      <c r="H13" s="42"/>
    </row>
    <row r="14" spans="1:8" x14ac:dyDescent="0.2">
      <c r="A14" s="44" t="s">
        <v>146</v>
      </c>
      <c r="B14" s="44" t="s">
        <v>143</v>
      </c>
      <c r="C14" s="44" t="s">
        <v>144</v>
      </c>
      <c r="D14" s="44">
        <v>2019</v>
      </c>
      <c r="E14" s="44">
        <f>D14-1</f>
        <v>2018</v>
      </c>
      <c r="F14" s="44">
        <f>E14-1</f>
        <v>2017</v>
      </c>
      <c r="G14" s="44">
        <f>F14-1</f>
        <v>2016</v>
      </c>
      <c r="H14" s="44" t="s">
        <v>176</v>
      </c>
    </row>
    <row r="15" spans="1:8" x14ac:dyDescent="0.2">
      <c r="A15" s="45">
        <v>1122</v>
      </c>
      <c r="B15" s="43" t="s">
        <v>195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8" x14ac:dyDescent="0.2">
      <c r="A16" s="45">
        <v>1124</v>
      </c>
      <c r="B16" s="43" t="s">
        <v>196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8" spans="1:8" x14ac:dyDescent="0.2">
      <c r="A18" s="42" t="s">
        <v>587</v>
      </c>
      <c r="B18" s="42"/>
      <c r="C18" s="42"/>
      <c r="D18" s="42"/>
      <c r="E18" s="42"/>
      <c r="F18" s="42"/>
      <c r="G18" s="42"/>
      <c r="H18" s="42"/>
    </row>
    <row r="19" spans="1:8" x14ac:dyDescent="0.2">
      <c r="A19" s="44" t="s">
        <v>146</v>
      </c>
      <c r="B19" s="44" t="s">
        <v>143</v>
      </c>
      <c r="C19" s="44" t="s">
        <v>144</v>
      </c>
      <c r="D19" s="44" t="s">
        <v>197</v>
      </c>
      <c r="E19" s="44" t="s">
        <v>198</v>
      </c>
      <c r="F19" s="44" t="s">
        <v>199</v>
      </c>
      <c r="G19" s="44" t="s">
        <v>200</v>
      </c>
      <c r="H19" s="44" t="s">
        <v>201</v>
      </c>
    </row>
    <row r="20" spans="1:8" x14ac:dyDescent="0.2">
      <c r="A20" s="45">
        <v>1123</v>
      </c>
      <c r="B20" s="43" t="s">
        <v>202</v>
      </c>
      <c r="C20" s="136">
        <f>+C21</f>
        <v>125313.48000000001</v>
      </c>
      <c r="D20" s="136">
        <f>+D21</f>
        <v>125313.48000000001</v>
      </c>
      <c r="E20" s="136">
        <f t="shared" ref="E20:G20" si="0">+E21</f>
        <v>0</v>
      </c>
      <c r="F20" s="136">
        <f t="shared" si="0"/>
        <v>0</v>
      </c>
      <c r="G20" s="136">
        <f t="shared" si="0"/>
        <v>0</v>
      </c>
    </row>
    <row r="21" spans="1:8" x14ac:dyDescent="0.2">
      <c r="A21" s="180" t="s">
        <v>625</v>
      </c>
      <c r="B21" s="181" t="s">
        <v>626</v>
      </c>
      <c r="C21" s="182">
        <f>SUM(C22:C27)</f>
        <v>125313.48000000001</v>
      </c>
      <c r="D21" s="182">
        <f>SUM(D22:D27)</f>
        <v>125313.48000000001</v>
      </c>
      <c r="E21" s="182">
        <f t="shared" ref="E21:G21" si="1">SUM(E22:E27)</f>
        <v>0</v>
      </c>
      <c r="F21" s="182">
        <f t="shared" si="1"/>
        <v>0</v>
      </c>
      <c r="G21" s="182">
        <f t="shared" si="1"/>
        <v>0</v>
      </c>
      <c r="H21" s="181"/>
    </row>
    <row r="22" spans="1:8" ht="22.5" x14ac:dyDescent="0.2">
      <c r="A22" s="45" t="s">
        <v>770</v>
      </c>
      <c r="B22" s="43" t="s">
        <v>771</v>
      </c>
      <c r="C22" s="47">
        <v>6090</v>
      </c>
      <c r="D22" s="47">
        <v>6090</v>
      </c>
      <c r="E22" s="47">
        <v>0</v>
      </c>
      <c r="F22" s="47">
        <v>0</v>
      </c>
      <c r="G22" s="47">
        <v>0</v>
      </c>
      <c r="H22" s="135" t="s">
        <v>631</v>
      </c>
    </row>
    <row r="23" spans="1:8" ht="22.5" x14ac:dyDescent="0.2">
      <c r="A23" s="45" t="s">
        <v>627</v>
      </c>
      <c r="B23" s="43" t="s">
        <v>628</v>
      </c>
      <c r="C23" s="47">
        <v>83000</v>
      </c>
      <c r="D23" s="47">
        <v>83000</v>
      </c>
      <c r="E23" s="47">
        <v>0</v>
      </c>
      <c r="F23" s="47">
        <v>0</v>
      </c>
      <c r="G23" s="47">
        <v>0</v>
      </c>
      <c r="H23" s="135" t="s">
        <v>631</v>
      </c>
    </row>
    <row r="24" spans="1:8" x14ac:dyDescent="0.2">
      <c r="A24" s="45" t="s">
        <v>772</v>
      </c>
      <c r="B24" s="43" t="s">
        <v>773</v>
      </c>
      <c r="C24" s="47">
        <v>6612</v>
      </c>
      <c r="D24" s="47">
        <v>6612</v>
      </c>
      <c r="E24" s="47"/>
      <c r="F24" s="47"/>
      <c r="G24" s="47"/>
      <c r="H24" s="135"/>
    </row>
    <row r="25" spans="1:8" ht="22.5" x14ac:dyDescent="0.2">
      <c r="A25" s="45" t="s">
        <v>629</v>
      </c>
      <c r="B25" s="43" t="s">
        <v>630</v>
      </c>
      <c r="C25" s="47">
        <v>27589.439999999999</v>
      </c>
      <c r="D25" s="47">
        <v>27589.439999999999</v>
      </c>
      <c r="E25" s="47">
        <v>0</v>
      </c>
      <c r="F25" s="47">
        <v>0</v>
      </c>
      <c r="G25" s="47">
        <v>0</v>
      </c>
      <c r="H25" s="135" t="s">
        <v>631</v>
      </c>
    </row>
    <row r="26" spans="1:8" ht="22.5" x14ac:dyDescent="0.2">
      <c r="A26" s="45" t="s">
        <v>761</v>
      </c>
      <c r="B26" s="43" t="s">
        <v>762</v>
      </c>
      <c r="C26" s="47">
        <v>280.88</v>
      </c>
      <c r="D26" s="47">
        <v>280.88</v>
      </c>
      <c r="E26" s="47">
        <v>0</v>
      </c>
      <c r="F26" s="47">
        <v>0</v>
      </c>
      <c r="G26" s="47">
        <v>0</v>
      </c>
      <c r="H26" s="135" t="s">
        <v>631</v>
      </c>
    </row>
    <row r="27" spans="1:8" ht="22.5" x14ac:dyDescent="0.2">
      <c r="A27" s="45" t="s">
        <v>774</v>
      </c>
      <c r="B27" s="43" t="s">
        <v>775</v>
      </c>
      <c r="C27" s="47">
        <v>1741.16</v>
      </c>
      <c r="D27" s="47">
        <v>1741.16</v>
      </c>
      <c r="E27" s="47">
        <v>0</v>
      </c>
      <c r="F27" s="47">
        <v>0</v>
      </c>
      <c r="G27" s="47">
        <v>0</v>
      </c>
      <c r="H27" s="135" t="s">
        <v>631</v>
      </c>
    </row>
    <row r="28" spans="1:8" x14ac:dyDescent="0.2">
      <c r="A28" s="45">
        <v>1125</v>
      </c>
      <c r="B28" s="43" t="s">
        <v>203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8" x14ac:dyDescent="0.2">
      <c r="A29" s="125">
        <v>1126</v>
      </c>
      <c r="B29" s="126" t="s">
        <v>606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8" x14ac:dyDescent="0.2">
      <c r="A30" s="125">
        <v>1129</v>
      </c>
      <c r="B30" s="126" t="s">
        <v>607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8" x14ac:dyDescent="0.2">
      <c r="A31" s="45">
        <v>1131</v>
      </c>
      <c r="B31" s="43" t="s">
        <v>204</v>
      </c>
      <c r="C31" s="136">
        <f>+C32</f>
        <v>359383.79</v>
      </c>
      <c r="D31" s="136">
        <f>+D32</f>
        <v>359383.79</v>
      </c>
      <c r="E31" s="136">
        <f t="shared" ref="E31:G31" si="2">+E32</f>
        <v>0</v>
      </c>
      <c r="F31" s="136">
        <f t="shared" si="2"/>
        <v>0</v>
      </c>
      <c r="G31" s="136">
        <f t="shared" si="2"/>
        <v>0</v>
      </c>
    </row>
    <row r="32" spans="1:8" x14ac:dyDescent="0.2">
      <c r="A32" s="180" t="s">
        <v>632</v>
      </c>
      <c r="B32" s="181" t="s">
        <v>633</v>
      </c>
      <c r="C32" s="182">
        <f>SUM(C33)</f>
        <v>359383.79</v>
      </c>
      <c r="D32" s="182">
        <f>SUM(D33)</f>
        <v>359383.79</v>
      </c>
      <c r="E32" s="182">
        <f t="shared" ref="E32:G32" si="3">SUM(E33)</f>
        <v>0</v>
      </c>
      <c r="F32" s="182">
        <f t="shared" si="3"/>
        <v>0</v>
      </c>
      <c r="G32" s="182">
        <f t="shared" si="3"/>
        <v>0</v>
      </c>
    </row>
    <row r="33" spans="1:8" x14ac:dyDescent="0.2">
      <c r="A33" s="45" t="s">
        <v>634</v>
      </c>
      <c r="B33" s="43" t="s">
        <v>635</v>
      </c>
      <c r="C33" s="47">
        <v>359383.79</v>
      </c>
      <c r="D33" s="47">
        <v>359383.79</v>
      </c>
      <c r="E33" s="47">
        <v>0</v>
      </c>
      <c r="F33" s="47">
        <v>0</v>
      </c>
      <c r="G33" s="47">
        <v>0</v>
      </c>
      <c r="H33" s="135" t="s">
        <v>677</v>
      </c>
    </row>
    <row r="34" spans="1:8" x14ac:dyDescent="0.2">
      <c r="A34" s="45">
        <v>1132</v>
      </c>
      <c r="B34" s="43" t="s">
        <v>205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8" x14ac:dyDescent="0.2">
      <c r="A35" s="45">
        <v>1133</v>
      </c>
      <c r="B35" s="43" t="s">
        <v>206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8" x14ac:dyDescent="0.2">
      <c r="A36" s="45">
        <v>1134</v>
      </c>
      <c r="B36" s="43" t="s">
        <v>207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8" x14ac:dyDescent="0.2">
      <c r="A37" s="45">
        <v>1139</v>
      </c>
      <c r="B37" s="43" t="s">
        <v>208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</row>
    <row r="39" spans="1:8" x14ac:dyDescent="0.2">
      <c r="A39" s="42" t="s">
        <v>611</v>
      </c>
      <c r="B39" s="42"/>
      <c r="C39" s="42"/>
      <c r="D39" s="42"/>
      <c r="E39" s="42"/>
      <c r="F39" s="42"/>
      <c r="G39" s="42"/>
      <c r="H39" s="42"/>
    </row>
    <row r="40" spans="1:8" x14ac:dyDescent="0.2">
      <c r="A40" s="44" t="s">
        <v>146</v>
      </c>
      <c r="B40" s="44" t="s">
        <v>143</v>
      </c>
      <c r="C40" s="44" t="s">
        <v>144</v>
      </c>
      <c r="D40" s="44" t="s">
        <v>155</v>
      </c>
      <c r="E40" s="44" t="s">
        <v>154</v>
      </c>
      <c r="F40" s="44" t="s">
        <v>209</v>
      </c>
      <c r="G40" s="44" t="s">
        <v>157</v>
      </c>
      <c r="H40" s="44"/>
    </row>
    <row r="41" spans="1:8" x14ac:dyDescent="0.2">
      <c r="A41" s="45">
        <v>1140</v>
      </c>
      <c r="B41" s="43" t="s">
        <v>210</v>
      </c>
      <c r="C41" s="47">
        <v>0</v>
      </c>
    </row>
    <row r="42" spans="1:8" x14ac:dyDescent="0.2">
      <c r="A42" s="45">
        <v>1141</v>
      </c>
      <c r="B42" s="43" t="s">
        <v>211</v>
      </c>
      <c r="C42" s="47">
        <v>0</v>
      </c>
    </row>
    <row r="43" spans="1:8" x14ac:dyDescent="0.2">
      <c r="A43" s="45">
        <v>1142</v>
      </c>
      <c r="B43" s="43" t="s">
        <v>212</v>
      </c>
      <c r="C43" s="47">
        <v>0</v>
      </c>
    </row>
    <row r="44" spans="1:8" x14ac:dyDescent="0.2">
      <c r="A44" s="45">
        <v>1143</v>
      </c>
      <c r="B44" s="43" t="s">
        <v>213</v>
      </c>
      <c r="C44" s="47">
        <v>0</v>
      </c>
    </row>
    <row r="45" spans="1:8" x14ac:dyDescent="0.2">
      <c r="A45" s="45">
        <v>1144</v>
      </c>
      <c r="B45" s="43" t="s">
        <v>214</v>
      </c>
      <c r="C45" s="47">
        <v>0</v>
      </c>
    </row>
    <row r="46" spans="1:8" x14ac:dyDescent="0.2">
      <c r="A46" s="45">
        <v>1145</v>
      </c>
      <c r="B46" s="43" t="s">
        <v>215</v>
      </c>
      <c r="C46" s="47">
        <v>0</v>
      </c>
    </row>
    <row r="48" spans="1:8" x14ac:dyDescent="0.2">
      <c r="A48" s="42" t="s">
        <v>588</v>
      </c>
      <c r="B48" s="42"/>
      <c r="C48" s="42"/>
      <c r="D48" s="42"/>
      <c r="E48" s="42"/>
      <c r="F48" s="42"/>
      <c r="G48" s="42"/>
      <c r="H48" s="42"/>
    </row>
    <row r="49" spans="1:8" x14ac:dyDescent="0.2">
      <c r="A49" s="44" t="s">
        <v>146</v>
      </c>
      <c r="B49" s="44" t="s">
        <v>143</v>
      </c>
      <c r="C49" s="44" t="s">
        <v>144</v>
      </c>
      <c r="D49" s="44" t="s">
        <v>153</v>
      </c>
      <c r="E49" s="44" t="s">
        <v>156</v>
      </c>
      <c r="F49" s="44" t="s">
        <v>216</v>
      </c>
      <c r="G49" s="44"/>
      <c r="H49" s="44"/>
    </row>
    <row r="50" spans="1:8" x14ac:dyDescent="0.2">
      <c r="A50" s="45">
        <v>1150</v>
      </c>
      <c r="B50" s="43" t="s">
        <v>217</v>
      </c>
      <c r="C50" s="47">
        <v>0</v>
      </c>
    </row>
    <row r="51" spans="1:8" x14ac:dyDescent="0.2">
      <c r="A51" s="45">
        <v>1151</v>
      </c>
      <c r="B51" s="43" t="s">
        <v>218</v>
      </c>
      <c r="C51" s="47">
        <v>0</v>
      </c>
    </row>
    <row r="53" spans="1:8" x14ac:dyDescent="0.2">
      <c r="A53" s="42" t="s">
        <v>589</v>
      </c>
      <c r="B53" s="42"/>
      <c r="C53" s="42"/>
      <c r="D53" s="42"/>
      <c r="E53" s="42"/>
      <c r="F53" s="42"/>
      <c r="G53" s="42"/>
      <c r="H53" s="42"/>
    </row>
    <row r="54" spans="1:8" x14ac:dyDescent="0.2">
      <c r="A54" s="44" t="s">
        <v>146</v>
      </c>
      <c r="B54" s="44" t="s">
        <v>143</v>
      </c>
      <c r="C54" s="44" t="s">
        <v>144</v>
      </c>
      <c r="D54" s="44" t="s">
        <v>145</v>
      </c>
      <c r="E54" s="44" t="s">
        <v>201</v>
      </c>
      <c r="F54" s="44"/>
      <c r="G54" s="44"/>
      <c r="H54" s="44"/>
    </row>
    <row r="55" spans="1:8" x14ac:dyDescent="0.2">
      <c r="A55" s="45">
        <v>1213</v>
      </c>
      <c r="B55" s="43" t="s">
        <v>219</v>
      </c>
      <c r="C55" s="47">
        <v>0</v>
      </c>
    </row>
    <row r="57" spans="1:8" x14ac:dyDescent="0.2">
      <c r="A57" s="42" t="s">
        <v>590</v>
      </c>
      <c r="B57" s="42"/>
      <c r="C57" s="42"/>
      <c r="D57" s="42"/>
      <c r="E57" s="42"/>
      <c r="F57" s="42"/>
      <c r="G57" s="42"/>
      <c r="H57" s="42"/>
    </row>
    <row r="58" spans="1:8" x14ac:dyDescent="0.2">
      <c r="A58" s="44" t="s">
        <v>146</v>
      </c>
      <c r="B58" s="44" t="s">
        <v>143</v>
      </c>
      <c r="C58" s="44" t="s">
        <v>144</v>
      </c>
      <c r="D58" s="44"/>
      <c r="E58" s="44"/>
      <c r="F58" s="44"/>
      <c r="G58" s="44"/>
      <c r="H58" s="44"/>
    </row>
    <row r="59" spans="1:8" x14ac:dyDescent="0.2">
      <c r="A59" s="45">
        <v>1214</v>
      </c>
      <c r="B59" s="43" t="s">
        <v>220</v>
      </c>
      <c r="C59" s="47">
        <v>0</v>
      </c>
    </row>
    <row r="61" spans="1:8" x14ac:dyDescent="0.2">
      <c r="A61" s="42" t="s">
        <v>591</v>
      </c>
      <c r="B61" s="42"/>
      <c r="C61" s="42"/>
      <c r="D61" s="42"/>
      <c r="E61" s="42"/>
      <c r="F61" s="42"/>
      <c r="G61" s="42"/>
      <c r="H61" s="42"/>
    </row>
    <row r="62" spans="1:8" x14ac:dyDescent="0.2">
      <c r="A62" s="44" t="s">
        <v>146</v>
      </c>
      <c r="B62" s="44" t="s">
        <v>143</v>
      </c>
      <c r="C62" s="44" t="s">
        <v>144</v>
      </c>
      <c r="D62" s="44" t="s">
        <v>158</v>
      </c>
      <c r="E62" s="44" t="s">
        <v>159</v>
      </c>
      <c r="F62" s="44" t="s">
        <v>153</v>
      </c>
      <c r="G62" s="44" t="s">
        <v>221</v>
      </c>
      <c r="H62" s="44" t="s">
        <v>160</v>
      </c>
    </row>
    <row r="63" spans="1:8" x14ac:dyDescent="0.2">
      <c r="A63" s="180">
        <v>1230</v>
      </c>
      <c r="B63" s="181" t="s">
        <v>222</v>
      </c>
      <c r="C63" s="182">
        <f>+C64+C66+C67+C70+C71+C72+C73</f>
        <v>14459914.49</v>
      </c>
      <c r="D63" s="182">
        <f t="shared" ref="D63:E63" si="4">+D64+D66+D67+D70+D71+D72+D73</f>
        <v>0</v>
      </c>
      <c r="E63" s="182">
        <f t="shared" si="4"/>
        <v>50861.67</v>
      </c>
      <c r="F63" s="181"/>
      <c r="G63" s="184"/>
      <c r="H63" s="181"/>
    </row>
    <row r="64" spans="1:8" x14ac:dyDescent="0.2">
      <c r="A64" s="180">
        <v>1231</v>
      </c>
      <c r="B64" s="181" t="s">
        <v>223</v>
      </c>
      <c r="C64" s="182">
        <f>SUM(C65)</f>
        <v>1938000</v>
      </c>
      <c r="D64" s="182">
        <f t="shared" ref="D64:E64" si="5">SUM(D65)</f>
        <v>0</v>
      </c>
      <c r="E64" s="182">
        <f t="shared" si="5"/>
        <v>0</v>
      </c>
      <c r="F64" s="181"/>
      <c r="G64" s="184"/>
      <c r="H64" s="181"/>
    </row>
    <row r="65" spans="1:14" x14ac:dyDescent="0.2">
      <c r="A65" s="147" t="s">
        <v>636</v>
      </c>
      <c r="B65" s="138" t="s">
        <v>637</v>
      </c>
      <c r="C65" s="146">
        <v>1938000</v>
      </c>
      <c r="D65" s="146"/>
      <c r="E65" s="146"/>
      <c r="F65" s="138"/>
      <c r="G65" s="139"/>
    </row>
    <row r="66" spans="1:14" x14ac:dyDescent="0.2">
      <c r="A66" s="147">
        <v>1232</v>
      </c>
      <c r="B66" s="138" t="s">
        <v>224</v>
      </c>
      <c r="C66" s="148">
        <v>0</v>
      </c>
      <c r="D66" s="148">
        <v>0</v>
      </c>
      <c r="E66" s="148">
        <v>0</v>
      </c>
      <c r="F66" s="138"/>
      <c r="G66" s="139"/>
    </row>
    <row r="67" spans="1:14" x14ac:dyDescent="0.2">
      <c r="A67" s="180">
        <v>1233</v>
      </c>
      <c r="B67" s="181" t="s">
        <v>225</v>
      </c>
      <c r="C67" s="182">
        <f>+C68</f>
        <v>12206801.09</v>
      </c>
      <c r="D67" s="182">
        <f t="shared" ref="D67:E67" si="6">+D68</f>
        <v>0</v>
      </c>
      <c r="E67" s="182">
        <f t="shared" si="6"/>
        <v>50861.67</v>
      </c>
      <c r="F67" s="181"/>
      <c r="G67" s="184"/>
      <c r="H67" s="181"/>
    </row>
    <row r="68" spans="1:14" x14ac:dyDescent="0.2">
      <c r="A68" s="180" t="s">
        <v>638</v>
      </c>
      <c r="B68" s="181" t="s">
        <v>639</v>
      </c>
      <c r="C68" s="182">
        <f>SUM(C69)</f>
        <v>12206801.09</v>
      </c>
      <c r="D68" s="182">
        <f t="shared" ref="D68:E68" si="7">SUM(D69)</f>
        <v>0</v>
      </c>
      <c r="E68" s="182">
        <f t="shared" si="7"/>
        <v>50861.67</v>
      </c>
      <c r="F68" s="181"/>
      <c r="G68" s="184"/>
      <c r="H68" s="181"/>
    </row>
    <row r="69" spans="1:14" x14ac:dyDescent="0.2">
      <c r="A69" s="147" t="s">
        <v>640</v>
      </c>
      <c r="B69" s="138" t="s">
        <v>641</v>
      </c>
      <c r="C69" s="146">
        <v>12206801.09</v>
      </c>
      <c r="D69" s="146">
        <v>0</v>
      </c>
      <c r="E69" s="146">
        <v>50861.67</v>
      </c>
      <c r="F69" s="138" t="s">
        <v>684</v>
      </c>
      <c r="G69" s="139">
        <v>0.05</v>
      </c>
    </row>
    <row r="70" spans="1:14" x14ac:dyDescent="0.2">
      <c r="A70" s="147">
        <v>1234</v>
      </c>
      <c r="B70" s="138" t="s">
        <v>226</v>
      </c>
      <c r="C70" s="148">
        <v>0</v>
      </c>
      <c r="D70" s="148">
        <v>0</v>
      </c>
      <c r="E70" s="148">
        <v>0</v>
      </c>
      <c r="F70" s="138"/>
      <c r="G70" s="139"/>
    </row>
    <row r="71" spans="1:14" x14ac:dyDescent="0.2">
      <c r="A71" s="147">
        <v>1235</v>
      </c>
      <c r="B71" s="138" t="s">
        <v>227</v>
      </c>
      <c r="C71" s="148">
        <v>0</v>
      </c>
      <c r="D71" s="148">
        <v>0</v>
      </c>
      <c r="E71" s="148">
        <v>0</v>
      </c>
      <c r="F71" s="138"/>
      <c r="G71" s="139"/>
    </row>
    <row r="72" spans="1:14" x14ac:dyDescent="0.2">
      <c r="A72" s="147">
        <v>1236</v>
      </c>
      <c r="B72" s="138" t="s">
        <v>228</v>
      </c>
      <c r="C72" s="148">
        <v>0</v>
      </c>
      <c r="D72" s="148">
        <v>0</v>
      </c>
      <c r="E72" s="148">
        <v>0</v>
      </c>
      <c r="F72" s="138"/>
      <c r="G72" s="139"/>
    </row>
    <row r="73" spans="1:14" x14ac:dyDescent="0.2">
      <c r="A73" s="180">
        <v>1239</v>
      </c>
      <c r="B73" s="188" t="s">
        <v>229</v>
      </c>
      <c r="C73" s="189">
        <f>SUM(C74)</f>
        <v>315113.40000000002</v>
      </c>
      <c r="D73" s="182">
        <f t="shared" ref="D73:E73" si="8">SUM(D74)</f>
        <v>0</v>
      </c>
      <c r="E73" s="182">
        <f t="shared" si="8"/>
        <v>0</v>
      </c>
      <c r="F73" s="181"/>
      <c r="G73" s="184"/>
      <c r="H73" s="181"/>
      <c r="I73" s="137"/>
    </row>
    <row r="74" spans="1:14" x14ac:dyDescent="0.2">
      <c r="A74" s="147" t="s">
        <v>642</v>
      </c>
      <c r="B74" s="138" t="s">
        <v>643</v>
      </c>
      <c r="C74" s="146">
        <v>315113.40000000002</v>
      </c>
      <c r="D74" s="146">
        <v>0</v>
      </c>
      <c r="E74" s="146">
        <v>0</v>
      </c>
      <c r="F74" s="138" t="s">
        <v>684</v>
      </c>
      <c r="G74" s="139">
        <v>0.1</v>
      </c>
      <c r="I74" s="190"/>
      <c r="J74" s="138"/>
      <c r="K74" s="138"/>
      <c r="L74" s="138"/>
      <c r="M74" s="190"/>
      <c r="N74" s="138"/>
    </row>
    <row r="75" spans="1:14" x14ac:dyDescent="0.2">
      <c r="A75" s="180">
        <v>1240</v>
      </c>
      <c r="B75" s="181" t="s">
        <v>230</v>
      </c>
      <c r="C75" s="182">
        <f>+C76+C81+C85+C88+C91+C93+C98+C99</f>
        <v>61551290.469999991</v>
      </c>
      <c r="D75" s="182">
        <f t="shared" ref="D75" si="9">+D76+D81+D85+D88+D91+D93+D98+D99</f>
        <v>3842788.7999999914</v>
      </c>
      <c r="E75" s="182">
        <f>+E76+E81+E85+E88+E91+E93+E98+E99</f>
        <v>47678066.759999998</v>
      </c>
      <c r="F75" s="181"/>
      <c r="G75" s="184"/>
      <c r="H75" s="183"/>
      <c r="I75" s="190"/>
      <c r="J75" s="146"/>
      <c r="K75" s="146"/>
      <c r="L75" s="146"/>
      <c r="M75" s="190"/>
      <c r="N75" s="191"/>
    </row>
    <row r="76" spans="1:14" x14ac:dyDescent="0.2">
      <c r="A76" s="180">
        <v>1241</v>
      </c>
      <c r="B76" s="181" t="s">
        <v>231</v>
      </c>
      <c r="C76" s="182">
        <f>SUM(C77:C80)</f>
        <v>3072888.31</v>
      </c>
      <c r="D76" s="182">
        <f t="shared" ref="D76:E76" si="10">SUM(D77:D80)</f>
        <v>245840.99999999988</v>
      </c>
      <c r="E76" s="182">
        <f t="shared" si="10"/>
        <v>2292829.83</v>
      </c>
      <c r="F76" s="181"/>
      <c r="G76" s="184"/>
      <c r="H76" s="183"/>
      <c r="I76" s="190"/>
      <c r="J76" s="146"/>
      <c r="K76" s="146"/>
      <c r="L76" s="146"/>
      <c r="M76" s="138"/>
      <c r="N76" s="138"/>
    </row>
    <row r="77" spans="1:14" x14ac:dyDescent="0.2">
      <c r="A77" s="147" t="s">
        <v>644</v>
      </c>
      <c r="B77" s="138" t="s">
        <v>645</v>
      </c>
      <c r="C77" s="146">
        <v>712714.02</v>
      </c>
      <c r="D77" s="146">
        <v>30543.240000000224</v>
      </c>
      <c r="E77" s="146">
        <v>629860.6100000001</v>
      </c>
      <c r="F77" s="138" t="s">
        <v>684</v>
      </c>
      <c r="G77" s="140">
        <v>0.35</v>
      </c>
      <c r="H77" s="146"/>
      <c r="I77" s="190"/>
      <c r="J77" s="146"/>
      <c r="K77" s="146"/>
      <c r="L77" s="146"/>
      <c r="M77" s="138"/>
      <c r="N77" s="138"/>
    </row>
    <row r="78" spans="1:14" x14ac:dyDescent="0.2">
      <c r="A78" s="147" t="s">
        <v>646</v>
      </c>
      <c r="B78" s="138" t="s">
        <v>647</v>
      </c>
      <c r="C78" s="146">
        <v>944122.47</v>
      </c>
      <c r="D78" s="146">
        <v>86528.759999999776</v>
      </c>
      <c r="E78" s="146">
        <v>642118.89999999991</v>
      </c>
      <c r="F78" s="138" t="s">
        <v>684</v>
      </c>
      <c r="G78" s="140">
        <v>0.1</v>
      </c>
      <c r="H78" s="146"/>
      <c r="I78" s="190"/>
      <c r="J78" s="146"/>
      <c r="K78" s="146"/>
      <c r="L78" s="146"/>
      <c r="M78" s="138"/>
      <c r="N78" s="138"/>
    </row>
    <row r="79" spans="1:14" x14ac:dyDescent="0.2">
      <c r="A79" s="147" t="s">
        <v>648</v>
      </c>
      <c r="B79" s="138" t="s">
        <v>649</v>
      </c>
      <c r="C79" s="146">
        <v>1068876.76</v>
      </c>
      <c r="D79" s="146">
        <v>94051.439999999944</v>
      </c>
      <c r="E79" s="146">
        <v>756459.03</v>
      </c>
      <c r="F79" s="138" t="s">
        <v>684</v>
      </c>
      <c r="G79" s="140">
        <v>0.1</v>
      </c>
      <c r="H79" s="146"/>
      <c r="I79" s="190"/>
      <c r="J79" s="146"/>
      <c r="K79" s="146"/>
      <c r="L79" s="146"/>
      <c r="M79" s="138"/>
      <c r="N79" s="138"/>
    </row>
    <row r="80" spans="1:14" x14ac:dyDescent="0.2">
      <c r="A80" s="147" t="s">
        <v>650</v>
      </c>
      <c r="B80" s="138" t="s">
        <v>651</v>
      </c>
      <c r="C80" s="146">
        <v>347175.06</v>
      </c>
      <c r="D80" s="146">
        <v>34717.559999999939</v>
      </c>
      <c r="E80" s="146">
        <v>264391.28999999998</v>
      </c>
      <c r="F80" s="138" t="s">
        <v>684</v>
      </c>
      <c r="G80" s="140">
        <v>0.1</v>
      </c>
      <c r="H80" s="146"/>
      <c r="I80" s="190"/>
      <c r="J80" s="146"/>
      <c r="K80" s="146"/>
      <c r="L80" s="146"/>
      <c r="M80" s="138"/>
      <c r="N80" s="138"/>
    </row>
    <row r="81" spans="1:14" x14ac:dyDescent="0.2">
      <c r="A81" s="180">
        <v>1242</v>
      </c>
      <c r="B81" s="181" t="s">
        <v>232</v>
      </c>
      <c r="C81" s="182">
        <f>SUM(C82:C84)</f>
        <v>338978.97</v>
      </c>
      <c r="D81" s="182">
        <f t="shared" ref="D81:E81" si="11">SUM(D82:D84)</f>
        <v>12409.920000000158</v>
      </c>
      <c r="E81" s="182">
        <f t="shared" si="11"/>
        <v>344113.31</v>
      </c>
      <c r="F81" s="181"/>
      <c r="G81" s="184"/>
      <c r="H81" s="183"/>
      <c r="I81" s="190"/>
      <c r="J81" s="146"/>
      <c r="K81" s="146"/>
      <c r="L81" s="146"/>
      <c r="M81" s="138"/>
      <c r="N81" s="138"/>
    </row>
    <row r="82" spans="1:14" x14ac:dyDescent="0.2">
      <c r="A82" s="147" t="s">
        <v>652</v>
      </c>
      <c r="B82" s="138" t="s">
        <v>653</v>
      </c>
      <c r="C82" s="146">
        <v>325409.40999999997</v>
      </c>
      <c r="D82" s="146">
        <v>12409.920000000158</v>
      </c>
      <c r="E82" s="146">
        <v>342438.58</v>
      </c>
      <c r="F82" s="138" t="s">
        <v>684</v>
      </c>
      <c r="G82" s="140">
        <v>0.1</v>
      </c>
      <c r="H82" s="146"/>
      <c r="I82" s="190"/>
      <c r="J82" s="146"/>
      <c r="K82" s="146"/>
      <c r="L82" s="146"/>
      <c r="M82" s="138"/>
      <c r="N82" s="138"/>
    </row>
    <row r="83" spans="1:14" x14ac:dyDescent="0.2">
      <c r="A83" s="147" t="s">
        <v>654</v>
      </c>
      <c r="B83" s="138" t="s">
        <v>655</v>
      </c>
      <c r="C83" s="146">
        <v>11894.83</v>
      </c>
      <c r="D83" s="146">
        <v>0</v>
      </c>
      <c r="E83" s="146">
        <v>0</v>
      </c>
      <c r="F83" s="138" t="s">
        <v>684</v>
      </c>
      <c r="G83" s="140">
        <v>0.1</v>
      </c>
      <c r="H83" s="146"/>
      <c r="I83" s="190"/>
      <c r="J83" s="146"/>
      <c r="K83" s="146"/>
      <c r="L83" s="146"/>
      <c r="M83" s="138"/>
      <c r="N83" s="138"/>
    </row>
    <row r="84" spans="1:14" x14ac:dyDescent="0.2">
      <c r="A84" s="147" t="s">
        <v>656</v>
      </c>
      <c r="B84" s="138" t="s">
        <v>657</v>
      </c>
      <c r="C84" s="146">
        <v>1674.73</v>
      </c>
      <c r="D84" s="146">
        <v>0</v>
      </c>
      <c r="E84" s="146">
        <v>1674.73</v>
      </c>
      <c r="F84" s="138" t="s">
        <v>684</v>
      </c>
      <c r="G84" s="140">
        <v>0.1</v>
      </c>
      <c r="H84" s="146"/>
      <c r="I84" s="190"/>
      <c r="J84" s="146"/>
      <c r="K84" s="146"/>
      <c r="L84" s="146"/>
      <c r="M84" s="138"/>
      <c r="N84" s="138"/>
    </row>
    <row r="85" spans="1:14" x14ac:dyDescent="0.2">
      <c r="A85" s="180">
        <v>1243</v>
      </c>
      <c r="B85" s="181" t="s">
        <v>233</v>
      </c>
      <c r="C85" s="182">
        <f>SUM(C86:C87)</f>
        <v>1864588.79</v>
      </c>
      <c r="D85" s="182">
        <f t="shared" ref="D85:E85" si="12">SUM(D86:D87)</f>
        <v>101262.3600000001</v>
      </c>
      <c r="E85" s="182">
        <f t="shared" si="12"/>
        <v>1427457.9</v>
      </c>
      <c r="F85" s="181"/>
      <c r="G85" s="184"/>
      <c r="H85" s="183"/>
      <c r="I85" s="190"/>
      <c r="J85" s="146"/>
      <c r="K85" s="146"/>
      <c r="L85" s="146"/>
      <c r="M85" s="138"/>
      <c r="N85" s="138"/>
    </row>
    <row r="86" spans="1:14" x14ac:dyDescent="0.2">
      <c r="A86" s="147" t="s">
        <v>658</v>
      </c>
      <c r="B86" s="138" t="s">
        <v>659</v>
      </c>
      <c r="C86" s="146">
        <v>829450.35</v>
      </c>
      <c r="D86" s="146">
        <v>0</v>
      </c>
      <c r="E86" s="146">
        <v>829450.35</v>
      </c>
      <c r="F86" s="138" t="s">
        <v>684</v>
      </c>
      <c r="G86" s="140">
        <v>0.1</v>
      </c>
      <c r="H86" s="146"/>
      <c r="I86" s="190"/>
      <c r="J86" s="146"/>
      <c r="K86" s="146"/>
      <c r="L86" s="146"/>
      <c r="M86" s="138"/>
      <c r="N86" s="138"/>
    </row>
    <row r="87" spans="1:14" x14ac:dyDescent="0.2">
      <c r="A87" s="147" t="s">
        <v>660</v>
      </c>
      <c r="B87" s="138" t="s">
        <v>661</v>
      </c>
      <c r="C87" s="146">
        <v>1035138.44</v>
      </c>
      <c r="D87" s="146">
        <v>101262.3600000001</v>
      </c>
      <c r="E87" s="146">
        <v>598007.55000000005</v>
      </c>
      <c r="F87" s="138" t="s">
        <v>684</v>
      </c>
      <c r="G87" s="140">
        <v>0.1</v>
      </c>
      <c r="H87" s="146"/>
      <c r="I87" s="190"/>
      <c r="J87" s="146"/>
      <c r="K87" s="146"/>
      <c r="L87" s="146"/>
      <c r="M87" s="138"/>
      <c r="N87" s="138"/>
    </row>
    <row r="88" spans="1:14" x14ac:dyDescent="0.2">
      <c r="A88" s="180">
        <v>1244</v>
      </c>
      <c r="B88" s="181" t="s">
        <v>234</v>
      </c>
      <c r="C88" s="182">
        <f>SUM(C89:C90)</f>
        <v>30440243.029999997</v>
      </c>
      <c r="D88" s="182">
        <f t="shared" ref="D88:E88" si="13">SUM(D89:D90)</f>
        <v>2165670.1199999996</v>
      </c>
      <c r="E88" s="182">
        <f t="shared" si="13"/>
        <v>24693426.09</v>
      </c>
      <c r="F88" s="181"/>
      <c r="G88" s="184"/>
      <c r="H88" s="183"/>
      <c r="I88" s="190"/>
      <c r="J88" s="146"/>
      <c r="K88" s="146"/>
      <c r="L88" s="146"/>
      <c r="M88" s="138"/>
      <c r="N88" s="138"/>
    </row>
    <row r="89" spans="1:14" x14ac:dyDescent="0.2">
      <c r="A89" s="147" t="s">
        <v>662</v>
      </c>
      <c r="B89" s="138" t="s">
        <v>663</v>
      </c>
      <c r="C89" s="146">
        <v>30426554.239999998</v>
      </c>
      <c r="D89" s="146">
        <v>2164301.2799999998</v>
      </c>
      <c r="E89" s="146">
        <v>24690688.390000001</v>
      </c>
      <c r="F89" s="138" t="s">
        <v>684</v>
      </c>
      <c r="G89" s="140">
        <v>0.2</v>
      </c>
      <c r="H89" s="146"/>
      <c r="I89" s="190"/>
      <c r="J89" s="146"/>
      <c r="K89" s="146"/>
      <c r="L89" s="146"/>
      <c r="M89" s="138"/>
      <c r="N89" s="138"/>
    </row>
    <row r="90" spans="1:14" x14ac:dyDescent="0.2">
      <c r="A90" s="147" t="s">
        <v>664</v>
      </c>
      <c r="B90" s="138" t="s">
        <v>665</v>
      </c>
      <c r="C90" s="146">
        <v>13688.79</v>
      </c>
      <c r="D90" s="146">
        <v>1368.8400000000001</v>
      </c>
      <c r="E90" s="146">
        <v>2737.7</v>
      </c>
      <c r="F90" s="138" t="s">
        <v>684</v>
      </c>
      <c r="G90" s="140">
        <v>0.2</v>
      </c>
      <c r="H90" s="146"/>
      <c r="I90" s="190"/>
      <c r="J90" s="146"/>
      <c r="K90" s="146"/>
      <c r="L90" s="146"/>
      <c r="M90" s="138"/>
      <c r="N90" s="138"/>
    </row>
    <row r="91" spans="1:14" x14ac:dyDescent="0.2">
      <c r="A91" s="180">
        <v>1245</v>
      </c>
      <c r="B91" s="181" t="s">
        <v>235</v>
      </c>
      <c r="C91" s="182">
        <f>SUM(C92)</f>
        <v>24061068.300000001</v>
      </c>
      <c r="D91" s="182">
        <f t="shared" ref="D91:E91" si="14">SUM(D92)</f>
        <v>1132304.0399999917</v>
      </c>
      <c r="E91" s="182">
        <f t="shared" si="14"/>
        <v>17900999.77</v>
      </c>
      <c r="F91" s="181"/>
      <c r="G91" s="184"/>
      <c r="H91" s="183"/>
      <c r="I91" s="190"/>
      <c r="J91" s="146"/>
      <c r="K91" s="146"/>
      <c r="L91" s="146"/>
      <c r="M91" s="138"/>
      <c r="N91" s="138"/>
    </row>
    <row r="92" spans="1:14" x14ac:dyDescent="0.2">
      <c r="A92" s="147" t="s">
        <v>666</v>
      </c>
      <c r="B92" s="138" t="s">
        <v>667</v>
      </c>
      <c r="C92" s="146">
        <v>24061068.300000001</v>
      </c>
      <c r="D92" s="146">
        <v>1132304.0399999917</v>
      </c>
      <c r="E92" s="146">
        <v>17900999.77</v>
      </c>
      <c r="F92" s="138" t="s">
        <v>684</v>
      </c>
      <c r="G92" s="140">
        <v>0.2</v>
      </c>
      <c r="H92" s="146"/>
      <c r="I92" s="190"/>
      <c r="J92" s="146"/>
      <c r="K92" s="146"/>
      <c r="L92" s="146"/>
      <c r="M92" s="138"/>
      <c r="N92" s="138"/>
    </row>
    <row r="93" spans="1:14" x14ac:dyDescent="0.2">
      <c r="A93" s="180">
        <v>1246</v>
      </c>
      <c r="B93" s="181" t="s">
        <v>236</v>
      </c>
      <c r="C93" s="182">
        <f>SUM(C94:C97)</f>
        <v>1773523.07</v>
      </c>
      <c r="D93" s="182">
        <f t="shared" ref="D93:E93" si="15">SUM(D94:D97)</f>
        <v>185301.36000000004</v>
      </c>
      <c r="E93" s="182">
        <f t="shared" si="15"/>
        <v>1019239.86</v>
      </c>
      <c r="F93" s="181"/>
      <c r="G93" s="184"/>
      <c r="H93" s="183"/>
      <c r="I93" s="190"/>
      <c r="J93" s="146"/>
      <c r="K93" s="146"/>
      <c r="L93" s="146"/>
      <c r="M93" s="138"/>
      <c r="N93" s="138"/>
    </row>
    <row r="94" spans="1:14" x14ac:dyDescent="0.2">
      <c r="A94" s="147" t="s">
        <v>668</v>
      </c>
      <c r="B94" s="138" t="s">
        <v>669</v>
      </c>
      <c r="C94" s="146">
        <v>794123.85</v>
      </c>
      <c r="D94" s="146">
        <v>61290</v>
      </c>
      <c r="E94" s="146">
        <v>562980.73</v>
      </c>
      <c r="F94" s="138" t="s">
        <v>684</v>
      </c>
      <c r="G94" s="140">
        <v>0.1</v>
      </c>
      <c r="H94" s="146"/>
      <c r="I94" s="190"/>
      <c r="J94" s="146"/>
      <c r="K94" s="146"/>
      <c r="L94" s="146"/>
      <c r="M94" s="138"/>
      <c r="N94" s="138"/>
    </row>
    <row r="95" spans="1:14" x14ac:dyDescent="0.2">
      <c r="A95" s="147" t="s">
        <v>670</v>
      </c>
      <c r="B95" s="138" t="s">
        <v>671</v>
      </c>
      <c r="C95" s="146">
        <v>198520.69</v>
      </c>
      <c r="D95" s="146">
        <v>49630.079999999987</v>
      </c>
      <c r="E95" s="146">
        <v>95124.37</v>
      </c>
      <c r="F95" s="138" t="s">
        <v>684</v>
      </c>
      <c r="G95" s="140">
        <v>0.1</v>
      </c>
      <c r="H95" s="146"/>
      <c r="I95" s="190"/>
      <c r="J95" s="146"/>
      <c r="K95" s="146"/>
      <c r="L95" s="146"/>
      <c r="M95" s="138"/>
      <c r="N95" s="138"/>
    </row>
    <row r="96" spans="1:14" x14ac:dyDescent="0.2">
      <c r="A96" s="147" t="s">
        <v>672</v>
      </c>
      <c r="B96" s="138" t="s">
        <v>673</v>
      </c>
      <c r="C96" s="146">
        <v>726574.5</v>
      </c>
      <c r="D96" s="146">
        <v>68950.800000000047</v>
      </c>
      <c r="E96" s="146">
        <v>335552.61</v>
      </c>
      <c r="F96" s="138" t="s">
        <v>684</v>
      </c>
      <c r="G96" s="140">
        <v>0.1</v>
      </c>
      <c r="H96" s="146"/>
      <c r="I96" s="190"/>
      <c r="J96" s="146"/>
      <c r="K96" s="146"/>
      <c r="L96" s="146"/>
      <c r="M96" s="138"/>
      <c r="N96" s="138"/>
    </row>
    <row r="97" spans="1:14" x14ac:dyDescent="0.2">
      <c r="A97" s="147" t="s">
        <v>674</v>
      </c>
      <c r="B97" s="138" t="s">
        <v>675</v>
      </c>
      <c r="C97" s="146">
        <v>54304.03</v>
      </c>
      <c r="D97" s="146">
        <v>5430.4800000000105</v>
      </c>
      <c r="E97" s="146">
        <v>25582.15</v>
      </c>
      <c r="F97" s="138" t="s">
        <v>684</v>
      </c>
      <c r="G97" s="140">
        <v>0.1</v>
      </c>
      <c r="H97" s="146"/>
      <c r="I97" s="190"/>
      <c r="J97" s="146"/>
      <c r="K97" s="146"/>
      <c r="L97" s="146"/>
      <c r="M97" s="138"/>
      <c r="N97" s="138"/>
    </row>
    <row r="98" spans="1:14" x14ac:dyDescent="0.2">
      <c r="A98" s="45">
        <v>1247</v>
      </c>
      <c r="B98" s="43" t="s">
        <v>237</v>
      </c>
      <c r="C98" s="136">
        <v>0</v>
      </c>
      <c r="D98" s="136">
        <v>0</v>
      </c>
      <c r="E98" s="136">
        <v>0</v>
      </c>
      <c r="F98" s="138"/>
      <c r="G98" s="140"/>
      <c r="H98" s="138"/>
      <c r="I98" s="138"/>
      <c r="J98" s="138"/>
      <c r="K98" s="146"/>
      <c r="L98" s="146"/>
      <c r="M98" s="138"/>
      <c r="N98" s="138"/>
    </row>
    <row r="99" spans="1:14" x14ac:dyDescent="0.2">
      <c r="A99" s="45">
        <v>1248</v>
      </c>
      <c r="B99" s="43" t="s">
        <v>238</v>
      </c>
      <c r="C99" s="136">
        <v>0</v>
      </c>
      <c r="D99" s="136">
        <v>0</v>
      </c>
      <c r="E99" s="136">
        <v>0</v>
      </c>
      <c r="F99" s="138"/>
      <c r="G99" s="140"/>
      <c r="H99" s="138"/>
      <c r="I99" s="138"/>
      <c r="J99" s="138"/>
      <c r="K99" s="138"/>
      <c r="L99" s="138"/>
      <c r="M99" s="138"/>
      <c r="N99" s="138"/>
    </row>
    <row r="100" spans="1:14" x14ac:dyDescent="0.2">
      <c r="G100" s="139"/>
      <c r="I100" s="138"/>
      <c r="J100" s="138"/>
      <c r="K100" s="138"/>
      <c r="L100" s="138"/>
      <c r="M100" s="138"/>
      <c r="N100" s="138"/>
    </row>
    <row r="101" spans="1:14" x14ac:dyDescent="0.2">
      <c r="A101" s="42" t="s">
        <v>592</v>
      </c>
      <c r="B101" s="42"/>
      <c r="C101" s="42"/>
      <c r="D101" s="42"/>
      <c r="E101" s="42"/>
      <c r="F101" s="42"/>
      <c r="G101" s="42"/>
      <c r="H101" s="42"/>
      <c r="I101" s="138"/>
      <c r="J101" s="138"/>
      <c r="K101" s="138"/>
      <c r="L101" s="138"/>
      <c r="M101" s="138"/>
      <c r="N101" s="138"/>
    </row>
    <row r="102" spans="1:14" x14ac:dyDescent="0.2">
      <c r="A102" s="44" t="s">
        <v>146</v>
      </c>
      <c r="B102" s="44" t="s">
        <v>143</v>
      </c>
      <c r="C102" s="44" t="s">
        <v>144</v>
      </c>
      <c r="D102" s="44" t="s">
        <v>161</v>
      </c>
      <c r="E102" s="44" t="s">
        <v>239</v>
      </c>
      <c r="F102" s="44" t="s">
        <v>153</v>
      </c>
      <c r="G102" s="44" t="s">
        <v>221</v>
      </c>
      <c r="H102" s="44" t="s">
        <v>160</v>
      </c>
      <c r="I102" s="138"/>
      <c r="J102" s="138"/>
      <c r="K102" s="138"/>
      <c r="L102" s="138"/>
      <c r="M102" s="138"/>
      <c r="N102" s="138"/>
    </row>
    <row r="103" spans="1:14" x14ac:dyDescent="0.2">
      <c r="A103" s="187">
        <v>1250</v>
      </c>
      <c r="B103" s="185" t="s">
        <v>240</v>
      </c>
      <c r="C103" s="182">
        <f>+C104+C106+C108+C109+C111</f>
        <v>190835.6</v>
      </c>
      <c r="D103" s="182">
        <f t="shared" ref="D103:E103" si="16">+D104+D106+D108+D109+D111</f>
        <v>0</v>
      </c>
      <c r="E103" s="182">
        <f t="shared" si="16"/>
        <v>236.16000000000003</v>
      </c>
      <c r="F103" s="185"/>
      <c r="G103" s="186"/>
      <c r="H103" s="183"/>
    </row>
    <row r="104" spans="1:14" x14ac:dyDescent="0.2">
      <c r="A104" s="180">
        <v>1251</v>
      </c>
      <c r="B104" s="181" t="s">
        <v>241</v>
      </c>
      <c r="C104" s="183">
        <f>+C105</f>
        <v>151327.63</v>
      </c>
      <c r="D104" s="183">
        <f t="shared" ref="D104:E104" si="17">+D105</f>
        <v>0</v>
      </c>
      <c r="E104" s="183">
        <f t="shared" si="17"/>
        <v>106.58</v>
      </c>
      <c r="F104" s="181"/>
      <c r="G104" s="184"/>
      <c r="H104" s="183"/>
    </row>
    <row r="105" spans="1:14" x14ac:dyDescent="0.2">
      <c r="A105" s="45" t="s">
        <v>678</v>
      </c>
      <c r="B105" s="43" t="s">
        <v>679</v>
      </c>
      <c r="C105" s="146">
        <v>151327.63</v>
      </c>
      <c r="D105" s="47">
        <v>0</v>
      </c>
      <c r="E105" s="146">
        <v>106.58</v>
      </c>
      <c r="F105" s="138" t="s">
        <v>684</v>
      </c>
      <c r="G105" s="139">
        <v>0.05</v>
      </c>
      <c r="H105" s="146"/>
    </row>
    <row r="106" spans="1:14" x14ac:dyDescent="0.2">
      <c r="A106" s="180">
        <v>1252</v>
      </c>
      <c r="B106" s="181" t="s">
        <v>242</v>
      </c>
      <c r="C106" s="183">
        <f>+C107</f>
        <v>2457.79</v>
      </c>
      <c r="D106" s="183">
        <f t="shared" ref="D106:E106" si="18">+D107</f>
        <v>0</v>
      </c>
      <c r="E106" s="183">
        <f t="shared" si="18"/>
        <v>0</v>
      </c>
      <c r="F106" s="181"/>
      <c r="G106" s="184"/>
      <c r="H106" s="183"/>
    </row>
    <row r="107" spans="1:14" x14ac:dyDescent="0.2">
      <c r="A107" s="45" t="s">
        <v>680</v>
      </c>
      <c r="B107" s="43" t="s">
        <v>681</v>
      </c>
      <c r="C107" s="146">
        <v>2457.79</v>
      </c>
      <c r="D107" s="47">
        <v>0</v>
      </c>
      <c r="E107" s="47">
        <v>0</v>
      </c>
      <c r="F107" s="138" t="s">
        <v>684</v>
      </c>
      <c r="G107" s="139">
        <v>0.05</v>
      </c>
      <c r="H107" s="146"/>
    </row>
    <row r="108" spans="1:14" x14ac:dyDescent="0.2">
      <c r="A108" s="45">
        <v>1253</v>
      </c>
      <c r="B108" s="43" t="s">
        <v>243</v>
      </c>
      <c r="C108" s="146">
        <v>0</v>
      </c>
      <c r="D108" s="47">
        <v>0</v>
      </c>
      <c r="E108" s="47">
        <v>0</v>
      </c>
      <c r="G108" s="139"/>
      <c r="H108" s="146"/>
    </row>
    <row r="109" spans="1:14" x14ac:dyDescent="0.2">
      <c r="A109" s="180">
        <v>1254</v>
      </c>
      <c r="B109" s="181" t="s">
        <v>244</v>
      </c>
      <c r="C109" s="183">
        <f>+C110</f>
        <v>37050.18</v>
      </c>
      <c r="D109" s="183">
        <f t="shared" ref="D109:E109" si="19">+D110</f>
        <v>0</v>
      </c>
      <c r="E109" s="183">
        <f t="shared" si="19"/>
        <v>129.58000000000001</v>
      </c>
      <c r="F109" s="181"/>
      <c r="G109" s="184"/>
      <c r="H109" s="183"/>
    </row>
    <row r="110" spans="1:14" x14ac:dyDescent="0.2">
      <c r="A110" s="45" t="s">
        <v>682</v>
      </c>
      <c r="B110" s="43" t="s">
        <v>683</v>
      </c>
      <c r="C110" s="146">
        <v>37050.18</v>
      </c>
      <c r="D110" s="47">
        <v>0</v>
      </c>
      <c r="E110" s="146">
        <v>129.58000000000001</v>
      </c>
      <c r="F110" s="138" t="s">
        <v>684</v>
      </c>
      <c r="G110" s="139">
        <v>0.05</v>
      </c>
      <c r="H110" s="146"/>
    </row>
    <row r="111" spans="1:14" x14ac:dyDescent="0.2">
      <c r="A111" s="45">
        <v>1259</v>
      </c>
      <c r="B111" s="43" t="s">
        <v>245</v>
      </c>
      <c r="C111" s="47">
        <v>0</v>
      </c>
      <c r="D111" s="47">
        <v>0</v>
      </c>
      <c r="E111" s="47">
        <v>0</v>
      </c>
      <c r="G111" s="139"/>
    </row>
    <row r="112" spans="1:14" x14ac:dyDescent="0.2">
      <c r="A112" s="45">
        <v>1270</v>
      </c>
      <c r="B112" s="43" t="s">
        <v>246</v>
      </c>
      <c r="C112" s="47">
        <v>0</v>
      </c>
      <c r="D112" s="47">
        <v>0</v>
      </c>
      <c r="E112" s="47">
        <v>0</v>
      </c>
      <c r="G112" s="139"/>
    </row>
    <row r="113" spans="1:8" x14ac:dyDescent="0.2">
      <c r="A113" s="45">
        <v>1271</v>
      </c>
      <c r="B113" s="43" t="s">
        <v>247</v>
      </c>
      <c r="C113" s="47">
        <v>0</v>
      </c>
      <c r="D113" s="47">
        <v>0</v>
      </c>
      <c r="E113" s="47">
        <v>0</v>
      </c>
      <c r="G113" s="139"/>
    </row>
    <row r="114" spans="1:8" x14ac:dyDescent="0.2">
      <c r="A114" s="45">
        <v>1272</v>
      </c>
      <c r="B114" s="43" t="s">
        <v>248</v>
      </c>
      <c r="C114" s="47">
        <v>0</v>
      </c>
      <c r="D114" s="47">
        <v>0</v>
      </c>
      <c r="E114" s="47">
        <v>0</v>
      </c>
      <c r="G114" s="139"/>
    </row>
    <row r="115" spans="1:8" x14ac:dyDescent="0.2">
      <c r="A115" s="45">
        <v>1273</v>
      </c>
      <c r="B115" s="43" t="s">
        <v>249</v>
      </c>
      <c r="C115" s="47">
        <v>0</v>
      </c>
      <c r="D115" s="47">
        <v>0</v>
      </c>
      <c r="E115" s="47">
        <v>0</v>
      </c>
      <c r="G115" s="139"/>
    </row>
    <row r="116" spans="1:8" x14ac:dyDescent="0.2">
      <c r="A116" s="45">
        <v>1274</v>
      </c>
      <c r="B116" s="43" t="s">
        <v>250</v>
      </c>
      <c r="C116" s="47">
        <v>0</v>
      </c>
      <c r="D116" s="47">
        <v>0</v>
      </c>
      <c r="E116" s="47">
        <v>0</v>
      </c>
      <c r="G116" s="139"/>
    </row>
    <row r="117" spans="1:8" x14ac:dyDescent="0.2">
      <c r="A117" s="45">
        <v>1275</v>
      </c>
      <c r="B117" s="43" t="s">
        <v>251</v>
      </c>
      <c r="C117" s="47">
        <v>0</v>
      </c>
      <c r="D117" s="47">
        <v>0</v>
      </c>
      <c r="E117" s="47">
        <v>0</v>
      </c>
      <c r="G117" s="139"/>
    </row>
    <row r="118" spans="1:8" x14ac:dyDescent="0.2">
      <c r="A118" s="45">
        <v>1279</v>
      </c>
      <c r="B118" s="43" t="s">
        <v>252</v>
      </c>
      <c r="C118" s="47">
        <v>0</v>
      </c>
      <c r="D118" s="47">
        <v>0</v>
      </c>
      <c r="E118" s="47">
        <v>0</v>
      </c>
      <c r="G118" s="139"/>
    </row>
    <row r="120" spans="1:8" x14ac:dyDescent="0.2">
      <c r="A120" s="42" t="s">
        <v>593</v>
      </c>
      <c r="B120" s="42"/>
      <c r="C120" s="42"/>
      <c r="D120" s="42"/>
      <c r="E120" s="42"/>
      <c r="F120" s="42"/>
      <c r="G120" s="42"/>
      <c r="H120" s="42"/>
    </row>
    <row r="121" spans="1:8" x14ac:dyDescent="0.2">
      <c r="A121" s="44" t="s">
        <v>146</v>
      </c>
      <c r="B121" s="44" t="s">
        <v>143</v>
      </c>
      <c r="C121" s="44" t="s">
        <v>144</v>
      </c>
      <c r="D121" s="44" t="s">
        <v>253</v>
      </c>
      <c r="E121" s="44"/>
      <c r="F121" s="44"/>
      <c r="G121" s="44"/>
      <c r="H121" s="44"/>
    </row>
    <row r="122" spans="1:8" x14ac:dyDescent="0.2">
      <c r="A122" s="45">
        <v>1160</v>
      </c>
      <c r="B122" s="43" t="s">
        <v>254</v>
      </c>
      <c r="C122" s="47">
        <v>0</v>
      </c>
      <c r="G122" s="139"/>
    </row>
    <row r="123" spans="1:8" x14ac:dyDescent="0.2">
      <c r="A123" s="45">
        <v>1161</v>
      </c>
      <c r="B123" s="43" t="s">
        <v>255</v>
      </c>
      <c r="C123" s="47">
        <v>0</v>
      </c>
      <c r="G123" s="139"/>
    </row>
    <row r="124" spans="1:8" x14ac:dyDescent="0.2">
      <c r="A124" s="45">
        <v>1162</v>
      </c>
      <c r="B124" s="43" t="s">
        <v>256</v>
      </c>
      <c r="C124" s="47">
        <v>0</v>
      </c>
      <c r="G124" s="139"/>
    </row>
    <row r="126" spans="1:8" x14ac:dyDescent="0.2">
      <c r="A126" s="42" t="s">
        <v>594</v>
      </c>
      <c r="B126" s="42"/>
      <c r="C126" s="42"/>
      <c r="D126" s="42"/>
      <c r="E126" s="42"/>
      <c r="F126" s="42"/>
      <c r="G126" s="42"/>
      <c r="H126" s="42"/>
    </row>
    <row r="127" spans="1:8" x14ac:dyDescent="0.2">
      <c r="A127" s="44" t="s">
        <v>146</v>
      </c>
      <c r="B127" s="44" t="s">
        <v>143</v>
      </c>
      <c r="C127" s="44" t="s">
        <v>144</v>
      </c>
      <c r="D127" s="44" t="s">
        <v>201</v>
      </c>
      <c r="E127" s="44"/>
      <c r="F127" s="44"/>
      <c r="G127" s="44"/>
      <c r="H127" s="44"/>
    </row>
    <row r="128" spans="1:8" x14ac:dyDescent="0.2">
      <c r="A128" s="45">
        <v>1290</v>
      </c>
      <c r="B128" s="43" t="s">
        <v>257</v>
      </c>
      <c r="C128" s="47">
        <v>0</v>
      </c>
      <c r="G128" s="139"/>
    </row>
    <row r="129" spans="1:8" x14ac:dyDescent="0.2">
      <c r="A129" s="45">
        <v>1291</v>
      </c>
      <c r="B129" s="43" t="s">
        <v>258</v>
      </c>
      <c r="C129" s="47">
        <v>0</v>
      </c>
      <c r="G129" s="139"/>
    </row>
    <row r="130" spans="1:8" x14ac:dyDescent="0.2">
      <c r="A130" s="45">
        <v>1292</v>
      </c>
      <c r="B130" s="43" t="s">
        <v>259</v>
      </c>
      <c r="C130" s="47">
        <v>0</v>
      </c>
      <c r="G130" s="139"/>
    </row>
    <row r="131" spans="1:8" x14ac:dyDescent="0.2">
      <c r="A131" s="45">
        <v>1293</v>
      </c>
      <c r="B131" s="43" t="s">
        <v>260</v>
      </c>
      <c r="C131" s="47">
        <v>0</v>
      </c>
      <c r="G131" s="139"/>
    </row>
    <row r="132" spans="1:8" x14ac:dyDescent="0.2">
      <c r="G132" s="139"/>
    </row>
    <row r="133" spans="1:8" x14ac:dyDescent="0.2">
      <c r="A133" s="42" t="s">
        <v>595</v>
      </c>
      <c r="B133" s="42"/>
      <c r="C133" s="42"/>
      <c r="D133" s="42"/>
      <c r="E133" s="42"/>
      <c r="F133" s="42"/>
      <c r="G133" s="141"/>
      <c r="H133" s="42"/>
    </row>
    <row r="134" spans="1:8" x14ac:dyDescent="0.2">
      <c r="A134" s="44" t="s">
        <v>146</v>
      </c>
      <c r="B134" s="44" t="s">
        <v>143</v>
      </c>
      <c r="C134" s="44" t="s">
        <v>144</v>
      </c>
      <c r="D134" s="44" t="s">
        <v>197</v>
      </c>
      <c r="E134" s="44" t="s">
        <v>198</v>
      </c>
      <c r="F134" s="44" t="s">
        <v>199</v>
      </c>
      <c r="G134" s="44" t="s">
        <v>261</v>
      </c>
      <c r="H134" s="44" t="s">
        <v>262</v>
      </c>
    </row>
    <row r="135" spans="1:8" x14ac:dyDescent="0.2">
      <c r="A135" s="187">
        <v>2110</v>
      </c>
      <c r="B135" s="185" t="s">
        <v>263</v>
      </c>
      <c r="C135" s="182">
        <f>+C136+C137+C141+C142+C143++C145+C156+C157</f>
        <v>4607634.6100000003</v>
      </c>
      <c r="D135" s="182">
        <f>+D136+D137+D141+D142+D143++D145+D156+D157</f>
        <v>4607634.6100000003</v>
      </c>
      <c r="E135" s="182">
        <v>0</v>
      </c>
      <c r="F135" s="182">
        <v>0</v>
      </c>
      <c r="G135" s="182">
        <v>0</v>
      </c>
      <c r="H135" s="185"/>
    </row>
    <row r="136" spans="1:8" x14ac:dyDescent="0.2">
      <c r="A136" s="45">
        <v>2111</v>
      </c>
      <c r="B136" s="43" t="s">
        <v>264</v>
      </c>
      <c r="C136" s="47">
        <v>0</v>
      </c>
      <c r="D136" s="47">
        <v>0</v>
      </c>
      <c r="E136" s="47">
        <v>0</v>
      </c>
      <c r="F136" s="47">
        <v>0</v>
      </c>
      <c r="G136" s="47">
        <v>0</v>
      </c>
    </row>
    <row r="137" spans="1:8" x14ac:dyDescent="0.2">
      <c r="A137" s="187">
        <v>2112</v>
      </c>
      <c r="B137" s="185" t="s">
        <v>265</v>
      </c>
      <c r="C137" s="182">
        <f>SUM(C138)</f>
        <v>52812.91</v>
      </c>
      <c r="D137" s="182">
        <f t="shared" ref="D137:H137" si="20">SUM(D138)</f>
        <v>52812.91</v>
      </c>
      <c r="E137" s="182">
        <f t="shared" si="20"/>
        <v>0</v>
      </c>
      <c r="F137" s="182">
        <f t="shared" si="20"/>
        <v>0</v>
      </c>
      <c r="G137" s="182">
        <f t="shared" si="20"/>
        <v>0</v>
      </c>
      <c r="H137" s="182">
        <f t="shared" si="20"/>
        <v>0</v>
      </c>
    </row>
    <row r="138" spans="1:8" x14ac:dyDescent="0.2">
      <c r="A138" s="180" t="s">
        <v>700</v>
      </c>
      <c r="B138" s="181" t="s">
        <v>701</v>
      </c>
      <c r="C138" s="183">
        <f>SUM(C139:C140)</f>
        <v>52812.91</v>
      </c>
      <c r="D138" s="183">
        <f>SUM(D139:D140)</f>
        <v>52812.91</v>
      </c>
      <c r="E138" s="183">
        <f>SUM(E140)</f>
        <v>0</v>
      </c>
      <c r="F138" s="183">
        <f>SUM(F140)</f>
        <v>0</v>
      </c>
      <c r="G138" s="183">
        <f>SUM(G140)</f>
        <v>0</v>
      </c>
      <c r="H138" s="183">
        <f>SUM(H140)</f>
        <v>0</v>
      </c>
    </row>
    <row r="139" spans="1:8" x14ac:dyDescent="0.2">
      <c r="A139" s="147" t="s">
        <v>776</v>
      </c>
      <c r="B139" s="138" t="s">
        <v>777</v>
      </c>
      <c r="C139" s="146">
        <v>47625.58</v>
      </c>
      <c r="D139" s="146">
        <v>47625.58</v>
      </c>
      <c r="E139" s="47">
        <v>0</v>
      </c>
      <c r="F139" s="47">
        <v>0</v>
      </c>
      <c r="G139" s="47">
        <v>0</v>
      </c>
      <c r="H139" s="135" t="s">
        <v>699</v>
      </c>
    </row>
    <row r="140" spans="1:8" x14ac:dyDescent="0.2">
      <c r="A140" s="45" t="s">
        <v>778</v>
      </c>
      <c r="B140" s="43" t="s">
        <v>779</v>
      </c>
      <c r="C140" s="47">
        <v>5187.33</v>
      </c>
      <c r="D140" s="47">
        <v>5187.33</v>
      </c>
      <c r="E140" s="47">
        <v>0</v>
      </c>
      <c r="F140" s="47">
        <v>0</v>
      </c>
      <c r="G140" s="47">
        <v>0</v>
      </c>
      <c r="H140" s="135" t="s">
        <v>699</v>
      </c>
    </row>
    <row r="141" spans="1:8" x14ac:dyDescent="0.2">
      <c r="A141" s="45">
        <v>2113</v>
      </c>
      <c r="B141" s="43" t="s">
        <v>266</v>
      </c>
      <c r="C141" s="47">
        <v>0</v>
      </c>
      <c r="D141" s="47">
        <v>0</v>
      </c>
      <c r="E141" s="47">
        <v>0</v>
      </c>
      <c r="F141" s="47">
        <v>0</v>
      </c>
      <c r="G141" s="47">
        <v>0</v>
      </c>
    </row>
    <row r="142" spans="1:8" x14ac:dyDescent="0.2">
      <c r="A142" s="45">
        <v>2114</v>
      </c>
      <c r="B142" s="43" t="s">
        <v>267</v>
      </c>
      <c r="C142" s="47">
        <v>0</v>
      </c>
      <c r="D142" s="47">
        <v>0</v>
      </c>
      <c r="E142" s="47">
        <v>0</v>
      </c>
      <c r="F142" s="47">
        <v>0</v>
      </c>
      <c r="G142" s="47">
        <v>0</v>
      </c>
    </row>
    <row r="143" spans="1:8" x14ac:dyDescent="0.2">
      <c r="A143" s="45">
        <v>2115</v>
      </c>
      <c r="B143" s="43" t="s">
        <v>268</v>
      </c>
      <c r="C143" s="47">
        <v>0</v>
      </c>
      <c r="D143" s="47">
        <v>0</v>
      </c>
      <c r="E143" s="47">
        <v>0</v>
      </c>
      <c r="F143" s="47">
        <v>0</v>
      </c>
      <c r="G143" s="47">
        <v>0</v>
      </c>
    </row>
    <row r="144" spans="1:8" x14ac:dyDescent="0.2">
      <c r="A144" s="45">
        <v>2116</v>
      </c>
      <c r="B144" s="43" t="s">
        <v>269</v>
      </c>
      <c r="C144" s="47">
        <v>0</v>
      </c>
      <c r="D144" s="47">
        <v>0</v>
      </c>
      <c r="E144" s="47">
        <v>0</v>
      </c>
      <c r="F144" s="47">
        <v>0</v>
      </c>
      <c r="G144" s="47">
        <v>0</v>
      </c>
    </row>
    <row r="145" spans="1:8" x14ac:dyDescent="0.2">
      <c r="A145" s="187">
        <v>2117</v>
      </c>
      <c r="B145" s="185" t="s">
        <v>270</v>
      </c>
      <c r="C145" s="182">
        <f>+C146+C152</f>
        <v>4554821.7</v>
      </c>
      <c r="D145" s="182">
        <f>+D146+D152</f>
        <v>4554821.7</v>
      </c>
      <c r="E145" s="182">
        <f>+E146+E152</f>
        <v>0</v>
      </c>
      <c r="F145" s="182">
        <f>+F146+F152</f>
        <v>0</v>
      </c>
      <c r="G145" s="182">
        <f>+G146+G152</f>
        <v>0</v>
      </c>
      <c r="H145" s="182">
        <f>+H146+H152</f>
        <v>0</v>
      </c>
    </row>
    <row r="146" spans="1:8" x14ac:dyDescent="0.2">
      <c r="A146" s="187" t="s">
        <v>685</v>
      </c>
      <c r="B146" s="185" t="s">
        <v>686</v>
      </c>
      <c r="C146" s="182">
        <f>SUM(C147:C151)</f>
        <v>2245875.62</v>
      </c>
      <c r="D146" s="182">
        <f>SUM(D147:D151)</f>
        <v>2245875.62</v>
      </c>
      <c r="E146" s="182">
        <f>SUM(E147:E151)</f>
        <v>0</v>
      </c>
      <c r="F146" s="182">
        <f>SUM(F147:F151)</f>
        <v>0</v>
      </c>
      <c r="G146" s="182">
        <f>SUM(G147:G151)</f>
        <v>0</v>
      </c>
      <c r="H146" s="182">
        <f>SUM(H147:H151)</f>
        <v>0</v>
      </c>
    </row>
    <row r="147" spans="1:8" x14ac:dyDescent="0.2">
      <c r="A147" s="45" t="s">
        <v>763</v>
      </c>
      <c r="B147" s="43" t="s">
        <v>764</v>
      </c>
      <c r="C147" s="47">
        <v>3</v>
      </c>
      <c r="D147" s="47">
        <v>3</v>
      </c>
      <c r="E147" s="47">
        <v>0</v>
      </c>
      <c r="F147" s="47">
        <v>0</v>
      </c>
      <c r="G147" s="47">
        <v>0</v>
      </c>
      <c r="H147" s="135" t="s">
        <v>699</v>
      </c>
    </row>
    <row r="148" spans="1:8" x14ac:dyDescent="0.2">
      <c r="A148" s="45" t="s">
        <v>687</v>
      </c>
      <c r="B148" s="43" t="s">
        <v>688</v>
      </c>
      <c r="C148" s="47">
        <v>1896005.83</v>
      </c>
      <c r="D148" s="47">
        <v>1896005.83</v>
      </c>
      <c r="E148" s="47">
        <v>0</v>
      </c>
      <c r="F148" s="47">
        <v>0</v>
      </c>
      <c r="G148" s="47">
        <v>0</v>
      </c>
      <c r="H148" s="135" t="s">
        <v>699</v>
      </c>
    </row>
    <row r="149" spans="1:8" x14ac:dyDescent="0.2">
      <c r="A149" s="45" t="s">
        <v>689</v>
      </c>
      <c r="B149" s="43" t="s">
        <v>690</v>
      </c>
      <c r="C149" s="47">
        <v>279161.78999999998</v>
      </c>
      <c r="D149" s="47">
        <v>279161.78999999998</v>
      </c>
      <c r="E149" s="47">
        <v>0</v>
      </c>
      <c r="F149" s="47">
        <v>0</v>
      </c>
      <c r="G149" s="47">
        <v>0</v>
      </c>
      <c r="H149" s="135" t="s">
        <v>699</v>
      </c>
    </row>
    <row r="150" spans="1:8" x14ac:dyDescent="0.2">
      <c r="A150" s="45" t="s">
        <v>691</v>
      </c>
      <c r="B150" s="43" t="s">
        <v>692</v>
      </c>
      <c r="C150" s="47">
        <v>70303</v>
      </c>
      <c r="D150" s="47">
        <v>70303</v>
      </c>
      <c r="E150" s="47">
        <v>0</v>
      </c>
      <c r="F150" s="47">
        <v>0</v>
      </c>
      <c r="G150" s="47">
        <v>0</v>
      </c>
      <c r="H150" s="135" t="s">
        <v>699</v>
      </c>
    </row>
    <row r="151" spans="1:8" x14ac:dyDescent="0.2">
      <c r="A151" s="45" t="s">
        <v>693</v>
      </c>
      <c r="B151" s="43" t="s">
        <v>694</v>
      </c>
      <c r="C151" s="47">
        <v>402</v>
      </c>
      <c r="D151" s="47">
        <v>402</v>
      </c>
      <c r="E151" s="47">
        <v>0</v>
      </c>
      <c r="F151" s="47">
        <v>0</v>
      </c>
      <c r="G151" s="47">
        <v>0</v>
      </c>
      <c r="H151" s="135" t="s">
        <v>699</v>
      </c>
    </row>
    <row r="152" spans="1:8" x14ac:dyDescent="0.2">
      <c r="A152" s="187" t="s">
        <v>695</v>
      </c>
      <c r="B152" s="185" t="s">
        <v>696</v>
      </c>
      <c r="C152" s="182">
        <f t="shared" ref="C152:H152" si="21">SUM(C153:C155)</f>
        <v>2308946.08</v>
      </c>
      <c r="D152" s="182">
        <f t="shared" si="21"/>
        <v>2308946.08</v>
      </c>
      <c r="E152" s="182">
        <f t="shared" si="21"/>
        <v>0</v>
      </c>
      <c r="F152" s="182">
        <f t="shared" si="21"/>
        <v>0</v>
      </c>
      <c r="G152" s="182">
        <f t="shared" si="21"/>
        <v>0</v>
      </c>
      <c r="H152" s="182">
        <f t="shared" si="21"/>
        <v>0</v>
      </c>
    </row>
    <row r="153" spans="1:8" x14ac:dyDescent="0.2">
      <c r="A153" s="45" t="s">
        <v>697</v>
      </c>
      <c r="B153" s="43" t="s">
        <v>698</v>
      </c>
      <c r="C153" s="47">
        <v>306036.47999999998</v>
      </c>
      <c r="D153" s="47">
        <v>306036.47999999998</v>
      </c>
      <c r="E153" s="47">
        <v>0</v>
      </c>
      <c r="F153" s="47">
        <v>0</v>
      </c>
      <c r="G153" s="47">
        <v>0</v>
      </c>
      <c r="H153" s="135" t="s">
        <v>699</v>
      </c>
    </row>
    <row r="154" spans="1:8" x14ac:dyDescent="0.2">
      <c r="A154" s="45" t="s">
        <v>780</v>
      </c>
      <c r="B154" s="43" t="s">
        <v>781</v>
      </c>
      <c r="C154" s="47">
        <v>-17851.55</v>
      </c>
      <c r="D154" s="47">
        <v>-17851.55</v>
      </c>
      <c r="E154" s="47">
        <v>0</v>
      </c>
      <c r="F154" s="47">
        <v>0</v>
      </c>
      <c r="G154" s="47">
        <v>0</v>
      </c>
      <c r="H154" s="135" t="s">
        <v>699</v>
      </c>
    </row>
    <row r="155" spans="1:8" x14ac:dyDescent="0.2">
      <c r="A155" s="45" t="s">
        <v>757</v>
      </c>
      <c r="B155" s="43" t="s">
        <v>758</v>
      </c>
      <c r="C155" s="47">
        <v>2020761.15</v>
      </c>
      <c r="D155" s="47">
        <v>2020761.15</v>
      </c>
      <c r="E155" s="47">
        <v>0</v>
      </c>
      <c r="F155" s="47">
        <v>0</v>
      </c>
      <c r="G155" s="47">
        <v>0</v>
      </c>
      <c r="H155" s="135" t="s">
        <v>699</v>
      </c>
    </row>
    <row r="156" spans="1:8" x14ac:dyDescent="0.2">
      <c r="A156" s="45">
        <v>2118</v>
      </c>
      <c r="B156" s="43" t="s">
        <v>271</v>
      </c>
      <c r="C156" s="47">
        <v>0</v>
      </c>
      <c r="D156" s="47">
        <v>0</v>
      </c>
      <c r="E156" s="47">
        <v>0</v>
      </c>
      <c r="F156" s="47">
        <v>0</v>
      </c>
      <c r="G156" s="47">
        <v>0</v>
      </c>
      <c r="H156" s="135" t="s">
        <v>699</v>
      </c>
    </row>
    <row r="157" spans="1:8" x14ac:dyDescent="0.2">
      <c r="A157" s="45">
        <v>2119</v>
      </c>
      <c r="B157" s="43" t="s">
        <v>272</v>
      </c>
      <c r="C157" s="47">
        <v>0</v>
      </c>
      <c r="D157" s="47">
        <v>0</v>
      </c>
      <c r="E157" s="47">
        <v>0</v>
      </c>
      <c r="F157" s="47">
        <v>0</v>
      </c>
      <c r="G157" s="47">
        <v>0</v>
      </c>
      <c r="H157" s="135" t="s">
        <v>699</v>
      </c>
    </row>
    <row r="158" spans="1:8" x14ac:dyDescent="0.2">
      <c r="A158" s="45">
        <v>2120</v>
      </c>
      <c r="B158" s="43" t="s">
        <v>273</v>
      </c>
      <c r="C158" s="47">
        <v>0</v>
      </c>
      <c r="D158" s="47">
        <v>0</v>
      </c>
      <c r="E158" s="47">
        <v>0</v>
      </c>
      <c r="F158" s="47">
        <v>0</v>
      </c>
      <c r="G158" s="47">
        <v>0</v>
      </c>
      <c r="H158" s="135" t="s">
        <v>699</v>
      </c>
    </row>
    <row r="159" spans="1:8" x14ac:dyDescent="0.2">
      <c r="A159" s="45">
        <v>2121</v>
      </c>
      <c r="B159" s="43" t="s">
        <v>274</v>
      </c>
      <c r="C159" s="47">
        <v>0</v>
      </c>
      <c r="D159" s="47">
        <v>0</v>
      </c>
      <c r="E159" s="47">
        <v>0</v>
      </c>
      <c r="F159" s="47">
        <v>0</v>
      </c>
      <c r="G159" s="47">
        <v>0</v>
      </c>
      <c r="H159" s="135" t="s">
        <v>699</v>
      </c>
    </row>
    <row r="160" spans="1:8" x14ac:dyDescent="0.2">
      <c r="A160" s="45">
        <v>2122</v>
      </c>
      <c r="B160" s="43" t="s">
        <v>275</v>
      </c>
      <c r="C160" s="47">
        <v>0</v>
      </c>
      <c r="D160" s="47">
        <v>0</v>
      </c>
      <c r="E160" s="47">
        <v>0</v>
      </c>
      <c r="F160" s="47">
        <v>0</v>
      </c>
      <c r="G160" s="47">
        <v>0</v>
      </c>
      <c r="H160" s="135" t="s">
        <v>699</v>
      </c>
    </row>
    <row r="161" spans="1:8" x14ac:dyDescent="0.2">
      <c r="A161" s="187">
        <v>2129</v>
      </c>
      <c r="B161" s="185" t="s">
        <v>276</v>
      </c>
      <c r="C161" s="182">
        <f>+C162</f>
        <v>5455.4299999999994</v>
      </c>
      <c r="D161" s="182">
        <f t="shared" ref="D161:H161" si="22">+D162</f>
        <v>5455.4299999999994</v>
      </c>
      <c r="E161" s="182">
        <f t="shared" si="22"/>
        <v>0</v>
      </c>
      <c r="F161" s="182">
        <f t="shared" si="22"/>
        <v>0</v>
      </c>
      <c r="G161" s="182">
        <f t="shared" si="22"/>
        <v>0</v>
      </c>
      <c r="H161" s="182">
        <f t="shared" si="22"/>
        <v>0</v>
      </c>
    </row>
    <row r="162" spans="1:8" x14ac:dyDescent="0.2">
      <c r="A162" s="180" t="s">
        <v>702</v>
      </c>
      <c r="B162" s="181" t="s">
        <v>703</v>
      </c>
      <c r="C162" s="183">
        <f>SUM(C163:C172)</f>
        <v>5455.4299999999994</v>
      </c>
      <c r="D162" s="183">
        <f t="shared" ref="D162:H162" si="23">SUM(D163:D172)</f>
        <v>5455.4299999999994</v>
      </c>
      <c r="E162" s="183">
        <f t="shared" si="23"/>
        <v>0</v>
      </c>
      <c r="F162" s="183">
        <f t="shared" si="23"/>
        <v>0</v>
      </c>
      <c r="G162" s="183">
        <f t="shared" si="23"/>
        <v>0</v>
      </c>
      <c r="H162" s="183">
        <f t="shared" si="23"/>
        <v>0</v>
      </c>
    </row>
    <row r="163" spans="1:8" x14ac:dyDescent="0.2">
      <c r="A163" s="45" t="s">
        <v>704</v>
      </c>
      <c r="B163" s="43" t="s">
        <v>705</v>
      </c>
      <c r="C163" s="47">
        <v>278.58999999999997</v>
      </c>
      <c r="D163" s="47">
        <v>278.58999999999997</v>
      </c>
      <c r="E163" s="47">
        <v>0</v>
      </c>
      <c r="F163" s="47">
        <v>0</v>
      </c>
      <c r="G163" s="47">
        <v>0</v>
      </c>
      <c r="H163" s="135" t="s">
        <v>699</v>
      </c>
    </row>
    <row r="164" spans="1:8" x14ac:dyDescent="0.2">
      <c r="A164" s="45" t="s">
        <v>706</v>
      </c>
      <c r="B164" s="43" t="s">
        <v>707</v>
      </c>
      <c r="C164" s="47">
        <v>1100</v>
      </c>
      <c r="D164" s="47">
        <v>1100</v>
      </c>
      <c r="E164" s="47">
        <v>0</v>
      </c>
      <c r="F164" s="47">
        <v>0</v>
      </c>
      <c r="G164" s="47">
        <v>0</v>
      </c>
      <c r="H164" s="135" t="s">
        <v>699</v>
      </c>
    </row>
    <row r="165" spans="1:8" x14ac:dyDescent="0.2">
      <c r="A165" s="45" t="s">
        <v>708</v>
      </c>
      <c r="B165" s="43" t="s">
        <v>709</v>
      </c>
      <c r="C165" s="47">
        <v>0.05</v>
      </c>
      <c r="D165" s="47">
        <v>0.05</v>
      </c>
      <c r="E165" s="47">
        <v>0</v>
      </c>
      <c r="F165" s="47">
        <v>0</v>
      </c>
      <c r="G165" s="47">
        <v>0</v>
      </c>
      <c r="H165" s="135" t="s">
        <v>699</v>
      </c>
    </row>
    <row r="166" spans="1:8" x14ac:dyDescent="0.2">
      <c r="A166" s="45" t="s">
        <v>710</v>
      </c>
      <c r="B166" s="43" t="s">
        <v>711</v>
      </c>
      <c r="C166" s="47">
        <v>114.21</v>
      </c>
      <c r="D166" s="47">
        <v>114.21</v>
      </c>
      <c r="E166" s="47">
        <v>0</v>
      </c>
      <c r="F166" s="47">
        <v>0</v>
      </c>
      <c r="G166" s="47">
        <v>0</v>
      </c>
      <c r="H166" s="135" t="s">
        <v>699</v>
      </c>
    </row>
    <row r="167" spans="1:8" x14ac:dyDescent="0.2">
      <c r="A167" s="45" t="s">
        <v>712</v>
      </c>
      <c r="B167" s="43" t="s">
        <v>713</v>
      </c>
      <c r="C167" s="47">
        <v>364.14</v>
      </c>
      <c r="D167" s="47">
        <v>364.14</v>
      </c>
      <c r="E167" s="47">
        <v>0</v>
      </c>
      <c r="F167" s="47">
        <v>0</v>
      </c>
      <c r="G167" s="47">
        <v>0</v>
      </c>
      <c r="H167" s="135" t="s">
        <v>699</v>
      </c>
    </row>
    <row r="168" spans="1:8" x14ac:dyDescent="0.2">
      <c r="A168" s="45" t="s">
        <v>714</v>
      </c>
      <c r="B168" s="43" t="s">
        <v>715</v>
      </c>
      <c r="C168" s="47">
        <v>3482.32</v>
      </c>
      <c r="D168" s="47">
        <v>3482.32</v>
      </c>
      <c r="E168" s="47">
        <v>0</v>
      </c>
      <c r="F168" s="47">
        <v>0</v>
      </c>
      <c r="G168" s="47">
        <v>0</v>
      </c>
      <c r="H168" s="135" t="s">
        <v>699</v>
      </c>
    </row>
    <row r="169" spans="1:8" x14ac:dyDescent="0.2">
      <c r="A169" s="45" t="s">
        <v>716</v>
      </c>
      <c r="B169" s="43" t="s">
        <v>717</v>
      </c>
      <c r="C169" s="47">
        <v>0.1</v>
      </c>
      <c r="D169" s="47">
        <v>0.1</v>
      </c>
      <c r="E169" s="47">
        <v>0</v>
      </c>
      <c r="F169" s="47">
        <v>0</v>
      </c>
      <c r="G169" s="47">
        <v>0</v>
      </c>
      <c r="H169" s="135" t="s">
        <v>699</v>
      </c>
    </row>
    <row r="170" spans="1:8" x14ac:dyDescent="0.2">
      <c r="A170" s="45" t="s">
        <v>765</v>
      </c>
      <c r="B170" s="43" t="s">
        <v>766</v>
      </c>
      <c r="C170" s="47">
        <v>0.03</v>
      </c>
      <c r="D170" s="47">
        <v>0.03</v>
      </c>
      <c r="E170" s="47">
        <v>0</v>
      </c>
      <c r="F170" s="47">
        <v>0</v>
      </c>
      <c r="G170" s="47">
        <v>0</v>
      </c>
      <c r="H170" s="135" t="s">
        <v>699</v>
      </c>
    </row>
    <row r="171" spans="1:8" x14ac:dyDescent="0.2">
      <c r="A171" s="45" t="s">
        <v>782</v>
      </c>
      <c r="B171" s="43" t="s">
        <v>783</v>
      </c>
      <c r="C171" s="47">
        <v>116</v>
      </c>
      <c r="D171" s="47">
        <v>116</v>
      </c>
      <c r="E171" s="47">
        <v>0</v>
      </c>
      <c r="F171" s="47">
        <v>0</v>
      </c>
      <c r="G171" s="47">
        <v>0</v>
      </c>
      <c r="H171" s="135" t="s">
        <v>699</v>
      </c>
    </row>
    <row r="172" spans="1:8" x14ac:dyDescent="0.2">
      <c r="A172" s="45" t="s">
        <v>784</v>
      </c>
      <c r="B172" s="43" t="s">
        <v>785</v>
      </c>
      <c r="C172" s="47">
        <v>-0.01</v>
      </c>
      <c r="D172" s="47">
        <v>-0.01</v>
      </c>
      <c r="E172" s="47">
        <v>0</v>
      </c>
      <c r="F172" s="47">
        <v>0</v>
      </c>
      <c r="G172" s="47">
        <v>0</v>
      </c>
      <c r="H172" s="135" t="s">
        <v>699</v>
      </c>
    </row>
    <row r="173" spans="1:8" x14ac:dyDescent="0.2">
      <c r="A173" s="42" t="s">
        <v>596</v>
      </c>
      <c r="B173" s="42"/>
      <c r="C173" s="42"/>
      <c r="D173" s="42"/>
      <c r="E173" s="42"/>
      <c r="F173" s="42"/>
      <c r="G173" s="42"/>
      <c r="H173" s="42"/>
    </row>
    <row r="174" spans="1:8" x14ac:dyDescent="0.2">
      <c r="A174" s="44" t="s">
        <v>146</v>
      </c>
      <c r="B174" s="44" t="s">
        <v>143</v>
      </c>
      <c r="C174" s="44" t="s">
        <v>144</v>
      </c>
      <c r="D174" s="44" t="s">
        <v>147</v>
      </c>
      <c r="E174" s="44" t="s">
        <v>201</v>
      </c>
      <c r="F174" s="44"/>
      <c r="G174" s="44"/>
      <c r="H174" s="44"/>
    </row>
    <row r="175" spans="1:8" x14ac:dyDescent="0.2">
      <c r="A175" s="45">
        <v>2160</v>
      </c>
      <c r="B175" s="43" t="s">
        <v>277</v>
      </c>
      <c r="C175" s="47">
        <v>0</v>
      </c>
    </row>
    <row r="176" spans="1:8" x14ac:dyDescent="0.2">
      <c r="A176" s="45">
        <v>2161</v>
      </c>
      <c r="B176" s="43" t="s">
        <v>278</v>
      </c>
      <c r="C176" s="47">
        <v>0</v>
      </c>
    </row>
    <row r="177" spans="1:8" x14ac:dyDescent="0.2">
      <c r="A177" s="45">
        <v>2162</v>
      </c>
      <c r="B177" s="43" t="s">
        <v>279</v>
      </c>
      <c r="C177" s="47">
        <v>0</v>
      </c>
    </row>
    <row r="178" spans="1:8" x14ac:dyDescent="0.2">
      <c r="A178" s="45">
        <v>2163</v>
      </c>
      <c r="B178" s="43" t="s">
        <v>280</v>
      </c>
      <c r="C178" s="47">
        <v>0</v>
      </c>
    </row>
    <row r="179" spans="1:8" x14ac:dyDescent="0.2">
      <c r="A179" s="45">
        <v>2164</v>
      </c>
      <c r="B179" s="43" t="s">
        <v>281</v>
      </c>
      <c r="C179" s="47">
        <v>0</v>
      </c>
    </row>
    <row r="180" spans="1:8" x14ac:dyDescent="0.2">
      <c r="A180" s="45">
        <v>2165</v>
      </c>
      <c r="B180" s="43" t="s">
        <v>282</v>
      </c>
      <c r="C180" s="47">
        <v>0</v>
      </c>
    </row>
    <row r="181" spans="1:8" x14ac:dyDescent="0.2">
      <c r="A181" s="45">
        <v>2166</v>
      </c>
      <c r="B181" s="43" t="s">
        <v>283</v>
      </c>
      <c r="C181" s="47">
        <v>0</v>
      </c>
    </row>
    <row r="182" spans="1:8" x14ac:dyDescent="0.2">
      <c r="A182" s="45">
        <v>2250</v>
      </c>
      <c r="B182" s="43" t="s">
        <v>284</v>
      </c>
      <c r="C182" s="47">
        <v>0</v>
      </c>
    </row>
    <row r="183" spans="1:8" x14ac:dyDescent="0.2">
      <c r="A183" s="45">
        <v>2251</v>
      </c>
      <c r="B183" s="43" t="s">
        <v>285</v>
      </c>
      <c r="C183" s="47">
        <v>0</v>
      </c>
    </row>
    <row r="184" spans="1:8" x14ac:dyDescent="0.2">
      <c r="A184" s="45">
        <v>2252</v>
      </c>
      <c r="B184" s="43" t="s">
        <v>286</v>
      </c>
      <c r="C184" s="47">
        <v>0</v>
      </c>
    </row>
    <row r="185" spans="1:8" x14ac:dyDescent="0.2">
      <c r="A185" s="45">
        <v>2253</v>
      </c>
      <c r="B185" s="43" t="s">
        <v>287</v>
      </c>
      <c r="C185" s="47">
        <v>0</v>
      </c>
    </row>
    <row r="186" spans="1:8" x14ac:dyDescent="0.2">
      <c r="A186" s="45">
        <v>2254</v>
      </c>
      <c r="B186" s="43" t="s">
        <v>288</v>
      </c>
      <c r="C186" s="47">
        <v>0</v>
      </c>
    </row>
    <row r="187" spans="1:8" x14ac:dyDescent="0.2">
      <c r="A187" s="45">
        <v>2255</v>
      </c>
      <c r="B187" s="43" t="s">
        <v>289</v>
      </c>
      <c r="C187" s="47">
        <v>0</v>
      </c>
    </row>
    <row r="188" spans="1:8" x14ac:dyDescent="0.2">
      <c r="A188" s="45">
        <v>2256</v>
      </c>
      <c r="B188" s="43" t="s">
        <v>290</v>
      </c>
      <c r="C188" s="47">
        <v>0</v>
      </c>
    </row>
    <row r="190" spans="1:8" x14ac:dyDescent="0.2">
      <c r="A190" s="42" t="s">
        <v>597</v>
      </c>
      <c r="B190" s="42"/>
      <c r="C190" s="42"/>
      <c r="D190" s="42"/>
      <c r="E190" s="42"/>
      <c r="F190" s="42"/>
      <c r="G190" s="42"/>
      <c r="H190" s="42"/>
    </row>
    <row r="191" spans="1:8" x14ac:dyDescent="0.2">
      <c r="A191" s="46" t="s">
        <v>146</v>
      </c>
      <c r="B191" s="46" t="s">
        <v>143</v>
      </c>
      <c r="C191" s="46" t="s">
        <v>144</v>
      </c>
      <c r="D191" s="46" t="s">
        <v>147</v>
      </c>
      <c r="E191" s="46" t="s">
        <v>201</v>
      </c>
      <c r="F191" s="46"/>
      <c r="G191" s="46"/>
      <c r="H191" s="46"/>
    </row>
    <row r="192" spans="1:8" x14ac:dyDescent="0.2">
      <c r="A192" s="45">
        <v>2159</v>
      </c>
      <c r="B192" s="43" t="s">
        <v>291</v>
      </c>
      <c r="C192" s="47">
        <v>0</v>
      </c>
    </row>
    <row r="193" spans="1:3" x14ac:dyDescent="0.2">
      <c r="A193" s="45">
        <v>2199</v>
      </c>
      <c r="B193" s="43" t="s">
        <v>292</v>
      </c>
      <c r="C193" s="47">
        <v>0</v>
      </c>
    </row>
    <row r="194" spans="1:3" x14ac:dyDescent="0.2">
      <c r="A194" s="45">
        <v>2240</v>
      </c>
      <c r="B194" s="43" t="s">
        <v>293</v>
      </c>
      <c r="C194" s="47">
        <v>0</v>
      </c>
    </row>
    <row r="195" spans="1:3" x14ac:dyDescent="0.2">
      <c r="A195" s="45">
        <v>2241</v>
      </c>
      <c r="B195" s="43" t="s">
        <v>294</v>
      </c>
      <c r="C195" s="47">
        <v>0</v>
      </c>
    </row>
    <row r="196" spans="1:3" x14ac:dyDescent="0.2">
      <c r="A196" s="45">
        <v>2242</v>
      </c>
      <c r="B196" s="43" t="s">
        <v>295</v>
      </c>
      <c r="C196" s="47">
        <v>0</v>
      </c>
    </row>
    <row r="197" spans="1:3" x14ac:dyDescent="0.2">
      <c r="A197" s="45">
        <v>2249</v>
      </c>
      <c r="B197" s="43" t="s">
        <v>296</v>
      </c>
      <c r="C197" s="4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7" t="s">
        <v>149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613</v>
      </c>
    </row>
    <row r="10" spans="1:2" ht="15" customHeight="1" x14ac:dyDescent="0.2">
      <c r="A10" s="118"/>
      <c r="B10" s="29" t="s">
        <v>614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177</v>
      </c>
    </row>
    <row r="22" spans="1:2" ht="15" customHeight="1" x14ac:dyDescent="0.2">
      <c r="A22" s="118"/>
      <c r="B22" s="31" t="s">
        <v>178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180</v>
      </c>
    </row>
    <row r="39" spans="1:2" ht="15" customHeight="1" x14ac:dyDescent="0.2">
      <c r="A39" s="118"/>
      <c r="B39" s="29" t="s">
        <v>181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182</v>
      </c>
    </row>
    <row r="46" spans="1:2" ht="15" customHeight="1" x14ac:dyDescent="0.2">
      <c r="A46" s="118"/>
      <c r="B46" s="29" t="s">
        <v>183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162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F222"/>
  <sheetViews>
    <sheetView zoomScaleNormal="100" workbookViewId="0">
      <selection activeCell="A220" sqref="A220:E221"/>
    </sheetView>
  </sheetViews>
  <sheetFormatPr baseColWidth="10" defaultColWidth="9.140625" defaultRowHeight="11.25" x14ac:dyDescent="0.2"/>
  <cols>
    <col min="1" max="1" width="18.7109375" style="43" customWidth="1"/>
    <col min="2" max="2" width="72.85546875" style="43" bestFit="1" customWidth="1"/>
    <col min="3" max="3" width="15.7109375" style="43" customWidth="1"/>
    <col min="4" max="5" width="19.7109375" style="43" customWidth="1"/>
    <col min="6" max="6" width="10.85546875" style="43" bestFit="1" customWidth="1"/>
    <col min="7" max="8" width="10.140625" style="43" bestFit="1" customWidth="1"/>
    <col min="9" max="16384" width="9.140625" style="43"/>
  </cols>
  <sheetData>
    <row r="1" spans="1:5" s="49" customFormat="1" ht="18.95" customHeight="1" x14ac:dyDescent="0.25">
      <c r="A1" s="155" t="str">
        <f>ESF!A1</f>
        <v xml:space="preserve">PATRONATO DE BOMBEROS DE LEON GTO
</v>
      </c>
      <c r="B1" s="155"/>
      <c r="C1" s="155"/>
      <c r="D1" s="37" t="s">
        <v>185</v>
      </c>
      <c r="E1" s="48">
        <f>'Notas a los Edos Financieros'!D1</f>
        <v>2020</v>
      </c>
    </row>
    <row r="2" spans="1:5" s="39" customFormat="1" ht="18.95" customHeight="1" x14ac:dyDescent="0.25">
      <c r="A2" s="155" t="s">
        <v>297</v>
      </c>
      <c r="B2" s="155"/>
      <c r="C2" s="155"/>
      <c r="D2" s="37" t="s">
        <v>187</v>
      </c>
      <c r="E2" s="48" t="str">
        <f>'Notas a los Edos Financieros'!D2</f>
        <v>Trimestral</v>
      </c>
    </row>
    <row r="3" spans="1:5" s="39" customFormat="1" ht="18.95" customHeight="1" x14ac:dyDescent="0.25">
      <c r="A3" s="155" t="str">
        <f>ESF!A3</f>
        <v>Correspondiente del 01  de Enero al 31 de Diciembre de 2020</v>
      </c>
      <c r="B3" s="155"/>
      <c r="C3" s="155"/>
      <c r="D3" s="37" t="s">
        <v>189</v>
      </c>
      <c r="E3" s="48">
        <f>'Notas a los Edos Financieros'!D3</f>
        <v>2</v>
      </c>
    </row>
    <row r="4" spans="1:5" x14ac:dyDescent="0.2">
      <c r="A4" s="41" t="s">
        <v>190</v>
      </c>
      <c r="B4" s="42"/>
      <c r="C4" s="42"/>
      <c r="D4" s="42"/>
      <c r="E4" s="42"/>
    </row>
    <row r="6" spans="1:5" x14ac:dyDescent="0.2">
      <c r="A6" s="67" t="s">
        <v>577</v>
      </c>
      <c r="B6" s="67"/>
      <c r="C6" s="67"/>
      <c r="D6" s="67"/>
      <c r="E6" s="67"/>
    </row>
    <row r="7" spans="1:5" x14ac:dyDescent="0.2">
      <c r="A7" s="68" t="s">
        <v>146</v>
      </c>
      <c r="B7" s="68" t="s">
        <v>143</v>
      </c>
      <c r="C7" s="68" t="s">
        <v>144</v>
      </c>
      <c r="D7" s="68" t="s">
        <v>298</v>
      </c>
      <c r="E7" s="68"/>
    </row>
    <row r="8" spans="1:5" x14ac:dyDescent="0.2">
      <c r="A8" s="192">
        <v>4100</v>
      </c>
      <c r="B8" s="193" t="s">
        <v>299</v>
      </c>
      <c r="C8" s="194">
        <f>+C9+C19+C25+C28+C34+C37+C46</f>
        <v>6305487.0899999999</v>
      </c>
      <c r="D8" s="193"/>
      <c r="E8" s="195"/>
    </row>
    <row r="9" spans="1:5" x14ac:dyDescent="0.2">
      <c r="A9" s="192">
        <v>4110</v>
      </c>
      <c r="B9" s="193" t="s">
        <v>300</v>
      </c>
      <c r="C9" s="194">
        <v>0</v>
      </c>
      <c r="D9" s="193"/>
      <c r="E9" s="195"/>
    </row>
    <row r="10" spans="1:5" x14ac:dyDescent="0.2">
      <c r="A10" s="70">
        <v>4111</v>
      </c>
      <c r="B10" s="71" t="s">
        <v>301</v>
      </c>
      <c r="C10" s="74">
        <v>0</v>
      </c>
      <c r="D10" s="71"/>
      <c r="E10" s="69"/>
    </row>
    <row r="11" spans="1:5" x14ac:dyDescent="0.2">
      <c r="A11" s="70">
        <v>4112</v>
      </c>
      <c r="B11" s="71" t="s">
        <v>302</v>
      </c>
      <c r="C11" s="74">
        <v>0</v>
      </c>
      <c r="D11" s="71"/>
      <c r="E11" s="69"/>
    </row>
    <row r="12" spans="1:5" x14ac:dyDescent="0.2">
      <c r="A12" s="70">
        <v>4113</v>
      </c>
      <c r="B12" s="71" t="s">
        <v>303</v>
      </c>
      <c r="C12" s="74">
        <v>0</v>
      </c>
      <c r="D12" s="71"/>
      <c r="E12" s="69"/>
    </row>
    <row r="13" spans="1:5" x14ac:dyDescent="0.2">
      <c r="A13" s="70">
        <v>4114</v>
      </c>
      <c r="B13" s="71" t="s">
        <v>304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305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306</v>
      </c>
      <c r="C15" s="74">
        <v>0</v>
      </c>
      <c r="D15" s="71"/>
      <c r="E15" s="69"/>
    </row>
    <row r="16" spans="1:5" x14ac:dyDescent="0.2">
      <c r="A16" s="70">
        <v>4117</v>
      </c>
      <c r="B16" s="71" t="s">
        <v>307</v>
      </c>
      <c r="C16" s="74">
        <v>0</v>
      </c>
      <c r="D16" s="71"/>
      <c r="E16" s="69"/>
    </row>
    <row r="17" spans="1:5" ht="22.5" x14ac:dyDescent="0.2">
      <c r="A17" s="70">
        <v>4118</v>
      </c>
      <c r="B17" s="72" t="s">
        <v>496</v>
      </c>
      <c r="C17" s="74">
        <v>0</v>
      </c>
      <c r="D17" s="71"/>
      <c r="E17" s="69"/>
    </row>
    <row r="18" spans="1:5" x14ac:dyDescent="0.2">
      <c r="A18" s="70">
        <v>4119</v>
      </c>
      <c r="B18" s="71" t="s">
        <v>308</v>
      </c>
      <c r="C18" s="74">
        <v>0</v>
      </c>
      <c r="D18" s="71"/>
      <c r="E18" s="69"/>
    </row>
    <row r="19" spans="1:5" x14ac:dyDescent="0.2">
      <c r="A19" s="192">
        <v>4120</v>
      </c>
      <c r="B19" s="193" t="s">
        <v>309</v>
      </c>
      <c r="C19" s="194">
        <v>0</v>
      </c>
      <c r="D19" s="193"/>
      <c r="E19" s="195"/>
    </row>
    <row r="20" spans="1:5" x14ac:dyDescent="0.2">
      <c r="A20" s="70">
        <v>4121</v>
      </c>
      <c r="B20" s="71" t="s">
        <v>310</v>
      </c>
      <c r="C20" s="74">
        <v>0</v>
      </c>
      <c r="D20" s="71"/>
      <c r="E20" s="69"/>
    </row>
    <row r="21" spans="1:5" x14ac:dyDescent="0.2">
      <c r="A21" s="70">
        <v>4122</v>
      </c>
      <c r="B21" s="71" t="s">
        <v>497</v>
      </c>
      <c r="C21" s="74">
        <v>0</v>
      </c>
      <c r="D21" s="71"/>
      <c r="E21" s="69"/>
    </row>
    <row r="22" spans="1:5" x14ac:dyDescent="0.2">
      <c r="A22" s="70">
        <v>4123</v>
      </c>
      <c r="B22" s="71" t="s">
        <v>311</v>
      </c>
      <c r="C22" s="74">
        <v>0</v>
      </c>
      <c r="D22" s="71"/>
      <c r="E22" s="69"/>
    </row>
    <row r="23" spans="1:5" x14ac:dyDescent="0.2">
      <c r="A23" s="70">
        <v>4124</v>
      </c>
      <c r="B23" s="71" t="s">
        <v>312</v>
      </c>
      <c r="C23" s="74">
        <v>0</v>
      </c>
      <c r="D23" s="71"/>
      <c r="E23" s="69"/>
    </row>
    <row r="24" spans="1:5" x14ac:dyDescent="0.2">
      <c r="A24" s="70">
        <v>4129</v>
      </c>
      <c r="B24" s="71" t="s">
        <v>313</v>
      </c>
      <c r="C24" s="74">
        <v>0</v>
      </c>
      <c r="D24" s="71"/>
      <c r="E24" s="69"/>
    </row>
    <row r="25" spans="1:5" x14ac:dyDescent="0.2">
      <c r="A25" s="192">
        <v>4130</v>
      </c>
      <c r="B25" s="193" t="s">
        <v>314</v>
      </c>
      <c r="C25" s="194">
        <v>0</v>
      </c>
      <c r="D25" s="193"/>
      <c r="E25" s="195"/>
    </row>
    <row r="26" spans="1:5" x14ac:dyDescent="0.2">
      <c r="A26" s="70">
        <v>4131</v>
      </c>
      <c r="B26" s="71" t="s">
        <v>315</v>
      </c>
      <c r="C26" s="74">
        <v>0</v>
      </c>
      <c r="D26" s="71"/>
      <c r="E26" s="69"/>
    </row>
    <row r="27" spans="1:5" ht="22.5" x14ac:dyDescent="0.2">
      <c r="A27" s="70">
        <v>4132</v>
      </c>
      <c r="B27" s="72" t="s">
        <v>498</v>
      </c>
      <c r="C27" s="74">
        <v>0</v>
      </c>
      <c r="D27" s="71"/>
      <c r="E27" s="69"/>
    </row>
    <row r="28" spans="1:5" x14ac:dyDescent="0.2">
      <c r="A28" s="192">
        <v>4140</v>
      </c>
      <c r="B28" s="193" t="s">
        <v>316</v>
      </c>
      <c r="C28" s="194">
        <v>0</v>
      </c>
      <c r="D28" s="193"/>
      <c r="E28" s="195"/>
    </row>
    <row r="29" spans="1:5" x14ac:dyDescent="0.2">
      <c r="A29" s="70">
        <v>4141</v>
      </c>
      <c r="B29" s="71" t="s">
        <v>317</v>
      </c>
      <c r="C29" s="74">
        <v>0</v>
      </c>
      <c r="D29" s="71"/>
      <c r="E29" s="69"/>
    </row>
    <row r="30" spans="1:5" x14ac:dyDescent="0.2">
      <c r="A30" s="70">
        <v>4143</v>
      </c>
      <c r="B30" s="71" t="s">
        <v>318</v>
      </c>
      <c r="C30" s="74">
        <v>0</v>
      </c>
      <c r="D30" s="71"/>
      <c r="E30" s="69"/>
    </row>
    <row r="31" spans="1:5" x14ac:dyDescent="0.2">
      <c r="A31" s="70">
        <v>4144</v>
      </c>
      <c r="B31" s="71" t="s">
        <v>319</v>
      </c>
      <c r="C31" s="74">
        <v>0</v>
      </c>
      <c r="D31" s="71"/>
      <c r="E31" s="69"/>
    </row>
    <row r="32" spans="1:5" ht="22.5" x14ac:dyDescent="0.2">
      <c r="A32" s="70">
        <v>4145</v>
      </c>
      <c r="B32" s="72" t="s">
        <v>499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320</v>
      </c>
      <c r="C33" s="74">
        <v>0</v>
      </c>
      <c r="D33" s="71"/>
      <c r="E33" s="69"/>
    </row>
    <row r="34" spans="1:5" x14ac:dyDescent="0.2">
      <c r="A34" s="192">
        <v>4150</v>
      </c>
      <c r="B34" s="193" t="s">
        <v>500</v>
      </c>
      <c r="C34" s="194">
        <v>0</v>
      </c>
      <c r="D34" s="193"/>
      <c r="E34" s="195"/>
    </row>
    <row r="35" spans="1:5" x14ac:dyDescent="0.2">
      <c r="A35" s="70">
        <v>4151</v>
      </c>
      <c r="B35" s="71" t="s">
        <v>500</v>
      </c>
      <c r="C35" s="74">
        <v>0</v>
      </c>
      <c r="D35" s="71"/>
      <c r="E35" s="69"/>
    </row>
    <row r="36" spans="1:5" ht="22.5" x14ac:dyDescent="0.2">
      <c r="A36" s="70">
        <v>4154</v>
      </c>
      <c r="B36" s="72" t="s">
        <v>501</v>
      </c>
      <c r="C36" s="74">
        <v>0</v>
      </c>
      <c r="D36" s="71"/>
      <c r="E36" s="69"/>
    </row>
    <row r="37" spans="1:5" x14ac:dyDescent="0.2">
      <c r="A37" s="192">
        <v>4160</v>
      </c>
      <c r="B37" s="193" t="s">
        <v>502</v>
      </c>
      <c r="C37" s="194">
        <v>0</v>
      </c>
      <c r="D37" s="193"/>
      <c r="E37" s="195"/>
    </row>
    <row r="38" spans="1:5" x14ac:dyDescent="0.2">
      <c r="A38" s="70">
        <v>4161</v>
      </c>
      <c r="B38" s="71" t="s">
        <v>321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322</v>
      </c>
      <c r="C39" s="74">
        <v>0</v>
      </c>
      <c r="D39" s="71"/>
      <c r="E39" s="69"/>
    </row>
    <row r="40" spans="1:5" x14ac:dyDescent="0.2">
      <c r="A40" s="70">
        <v>4163</v>
      </c>
      <c r="B40" s="71" t="s">
        <v>323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324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325</v>
      </c>
      <c r="C42" s="74">
        <v>0</v>
      </c>
      <c r="D42" s="71"/>
      <c r="E42" s="69"/>
    </row>
    <row r="43" spans="1:5" ht="22.5" x14ac:dyDescent="0.2">
      <c r="A43" s="70">
        <v>4166</v>
      </c>
      <c r="B43" s="72" t="s">
        <v>503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326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327</v>
      </c>
      <c r="C45" s="74">
        <v>0</v>
      </c>
      <c r="D45" s="71"/>
      <c r="E45" s="69"/>
    </row>
    <row r="46" spans="1:5" x14ac:dyDescent="0.2">
      <c r="A46" s="192">
        <v>4170</v>
      </c>
      <c r="B46" s="193" t="s">
        <v>504</v>
      </c>
      <c r="C46" s="194">
        <f>+C47+C48+C49+C50+C51+C52+C53+C54</f>
        <v>6305487.0899999999</v>
      </c>
      <c r="D46" s="196"/>
      <c r="E46" s="197"/>
    </row>
    <row r="47" spans="1:5" x14ac:dyDescent="0.2">
      <c r="A47" s="70">
        <v>4171</v>
      </c>
      <c r="B47" s="71" t="s">
        <v>505</v>
      </c>
      <c r="C47" s="74">
        <v>0</v>
      </c>
      <c r="D47" s="71"/>
      <c r="E47" s="69"/>
    </row>
    <row r="48" spans="1:5" x14ac:dyDescent="0.2">
      <c r="A48" s="70">
        <v>4172</v>
      </c>
      <c r="B48" s="71" t="s">
        <v>506</v>
      </c>
      <c r="C48" s="74">
        <v>0</v>
      </c>
      <c r="D48" s="71"/>
      <c r="E48" s="69"/>
    </row>
    <row r="49" spans="1:5" ht="22.5" x14ac:dyDescent="0.2">
      <c r="A49" s="70">
        <v>4173</v>
      </c>
      <c r="B49" s="72" t="s">
        <v>507</v>
      </c>
      <c r="C49" s="74">
        <v>6305487.0899999999</v>
      </c>
      <c r="D49" s="71"/>
      <c r="E49" s="142" t="s">
        <v>718</v>
      </c>
    </row>
    <row r="50" spans="1:5" ht="22.5" x14ac:dyDescent="0.2">
      <c r="A50" s="70">
        <v>4174</v>
      </c>
      <c r="B50" s="72" t="s">
        <v>508</v>
      </c>
      <c r="C50" s="74">
        <v>0</v>
      </c>
      <c r="D50" s="71"/>
      <c r="E50" s="69"/>
    </row>
    <row r="51" spans="1:5" ht="22.5" x14ac:dyDescent="0.2">
      <c r="A51" s="70">
        <v>4175</v>
      </c>
      <c r="B51" s="72" t="s">
        <v>509</v>
      </c>
      <c r="C51" s="74">
        <v>0</v>
      </c>
      <c r="D51" s="71"/>
      <c r="E51" s="69"/>
    </row>
    <row r="52" spans="1:5" ht="22.5" x14ac:dyDescent="0.2">
      <c r="A52" s="70">
        <v>4176</v>
      </c>
      <c r="B52" s="72" t="s">
        <v>510</v>
      </c>
      <c r="C52" s="74">
        <v>0</v>
      </c>
      <c r="D52" s="71"/>
      <c r="E52" s="69"/>
    </row>
    <row r="53" spans="1:5" ht="22.5" x14ac:dyDescent="0.2">
      <c r="A53" s="70">
        <v>4177</v>
      </c>
      <c r="B53" s="72" t="s">
        <v>511</v>
      </c>
      <c r="C53" s="74">
        <v>0</v>
      </c>
      <c r="D53" s="71"/>
      <c r="E53" s="69"/>
    </row>
    <row r="54" spans="1:5" ht="22.5" x14ac:dyDescent="0.2">
      <c r="A54" s="70">
        <v>4178</v>
      </c>
      <c r="B54" s="72" t="s">
        <v>512</v>
      </c>
      <c r="C54" s="74">
        <v>0</v>
      </c>
      <c r="D54" s="71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578</v>
      </c>
      <c r="B56" s="67"/>
      <c r="C56" s="67"/>
      <c r="D56" s="67"/>
      <c r="E56" s="67"/>
    </row>
    <row r="57" spans="1:5" x14ac:dyDescent="0.2">
      <c r="A57" s="68" t="s">
        <v>146</v>
      </c>
      <c r="B57" s="68" t="s">
        <v>143</v>
      </c>
      <c r="C57" s="68" t="s">
        <v>144</v>
      </c>
      <c r="D57" s="68" t="s">
        <v>298</v>
      </c>
      <c r="E57" s="68"/>
    </row>
    <row r="58" spans="1:5" ht="33.75" x14ac:dyDescent="0.2">
      <c r="A58" s="192">
        <v>4200</v>
      </c>
      <c r="B58" s="198" t="s">
        <v>513</v>
      </c>
      <c r="C58" s="194">
        <f>+C59+C65</f>
        <v>82902098.150000006</v>
      </c>
      <c r="D58" s="193"/>
      <c r="E58" s="195"/>
    </row>
    <row r="59" spans="1:5" ht="22.5" x14ac:dyDescent="0.2">
      <c r="A59" s="192">
        <v>4210</v>
      </c>
      <c r="B59" s="198" t="s">
        <v>514</v>
      </c>
      <c r="C59" s="194">
        <f>SUM(C60:C64)</f>
        <v>0</v>
      </c>
      <c r="D59" s="193"/>
      <c r="E59" s="195"/>
    </row>
    <row r="60" spans="1:5" x14ac:dyDescent="0.2">
      <c r="A60" s="70">
        <v>4211</v>
      </c>
      <c r="B60" s="71" t="s">
        <v>328</v>
      </c>
      <c r="C60" s="74">
        <v>0</v>
      </c>
      <c r="D60" s="71"/>
      <c r="E60" s="69"/>
    </row>
    <row r="61" spans="1:5" x14ac:dyDescent="0.2">
      <c r="A61" s="70">
        <v>4212</v>
      </c>
      <c r="B61" s="71" t="s">
        <v>329</v>
      </c>
      <c r="C61" s="74">
        <v>0</v>
      </c>
      <c r="D61" s="71"/>
      <c r="E61" s="69"/>
    </row>
    <row r="62" spans="1:5" x14ac:dyDescent="0.2">
      <c r="A62" s="70">
        <v>4213</v>
      </c>
      <c r="B62" s="71" t="s">
        <v>330</v>
      </c>
      <c r="C62" s="74">
        <v>0</v>
      </c>
      <c r="D62" s="71"/>
      <c r="E62" s="69"/>
    </row>
    <row r="63" spans="1:5" x14ac:dyDescent="0.2">
      <c r="A63" s="70">
        <v>4214</v>
      </c>
      <c r="B63" s="71" t="s">
        <v>515</v>
      </c>
      <c r="C63" s="74">
        <v>0</v>
      </c>
      <c r="D63" s="71"/>
      <c r="E63" s="69"/>
    </row>
    <row r="64" spans="1:5" x14ac:dyDescent="0.2">
      <c r="A64" s="70">
        <v>4215</v>
      </c>
      <c r="B64" s="71" t="s">
        <v>516</v>
      </c>
      <c r="C64" s="74">
        <v>0</v>
      </c>
      <c r="D64" s="71"/>
      <c r="E64" s="69"/>
    </row>
    <row r="65" spans="1:5" x14ac:dyDescent="0.2">
      <c r="A65" s="192">
        <v>4220</v>
      </c>
      <c r="B65" s="193" t="s">
        <v>331</v>
      </c>
      <c r="C65" s="194">
        <f>SUM(C66:C69)</f>
        <v>82902098.150000006</v>
      </c>
      <c r="D65" s="193"/>
      <c r="E65" s="195"/>
    </row>
    <row r="66" spans="1:5" x14ac:dyDescent="0.2">
      <c r="A66" s="70">
        <v>4221</v>
      </c>
      <c r="B66" s="71" t="s">
        <v>332</v>
      </c>
      <c r="C66" s="74">
        <v>82902098.150000006</v>
      </c>
      <c r="D66" s="71"/>
      <c r="E66" s="69" t="s">
        <v>719</v>
      </c>
    </row>
    <row r="67" spans="1:5" x14ac:dyDescent="0.2">
      <c r="A67" s="70">
        <v>4223</v>
      </c>
      <c r="B67" s="71" t="s">
        <v>333</v>
      </c>
      <c r="C67" s="74">
        <v>0</v>
      </c>
      <c r="D67" s="71"/>
      <c r="E67" s="69"/>
    </row>
    <row r="68" spans="1:5" x14ac:dyDescent="0.2">
      <c r="A68" s="70">
        <v>4225</v>
      </c>
      <c r="B68" s="71" t="s">
        <v>335</v>
      </c>
      <c r="C68" s="74">
        <v>0</v>
      </c>
      <c r="D68" s="71"/>
      <c r="E68" s="69"/>
    </row>
    <row r="69" spans="1:5" x14ac:dyDescent="0.2">
      <c r="A69" s="70">
        <v>4227</v>
      </c>
      <c r="B69" s="71" t="s">
        <v>517</v>
      </c>
      <c r="C69" s="74">
        <v>0</v>
      </c>
      <c r="D69" s="71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610</v>
      </c>
      <c r="B71" s="67"/>
      <c r="C71" s="67"/>
      <c r="D71" s="67"/>
      <c r="E71" s="67"/>
    </row>
    <row r="72" spans="1:5" x14ac:dyDescent="0.2">
      <c r="A72" s="68" t="s">
        <v>146</v>
      </c>
      <c r="B72" s="68" t="s">
        <v>143</v>
      </c>
      <c r="C72" s="68" t="s">
        <v>144</v>
      </c>
      <c r="D72" s="68" t="s">
        <v>147</v>
      </c>
      <c r="E72" s="68" t="s">
        <v>201</v>
      </c>
    </row>
    <row r="73" spans="1:5" x14ac:dyDescent="0.2">
      <c r="A73" s="199">
        <v>4300</v>
      </c>
      <c r="B73" s="193" t="s">
        <v>336</v>
      </c>
      <c r="C73" s="194">
        <f>+C74+C79+C85+C87+C89</f>
        <v>269606.82</v>
      </c>
      <c r="D73" s="193"/>
      <c r="E73" s="193"/>
    </row>
    <row r="74" spans="1:5" x14ac:dyDescent="0.2">
      <c r="A74" s="199">
        <v>4310</v>
      </c>
      <c r="B74" s="193" t="s">
        <v>337</v>
      </c>
      <c r="C74" s="194">
        <f>+C75+C78</f>
        <v>269606.82</v>
      </c>
      <c r="D74" s="193"/>
      <c r="E74" s="193"/>
    </row>
    <row r="75" spans="1:5" x14ac:dyDescent="0.2">
      <c r="A75" s="199">
        <v>4311</v>
      </c>
      <c r="B75" s="193" t="s">
        <v>518</v>
      </c>
      <c r="C75" s="194">
        <f>+C76</f>
        <v>269606.82</v>
      </c>
      <c r="D75" s="193"/>
      <c r="E75" s="193"/>
    </row>
    <row r="76" spans="1:5" x14ac:dyDescent="0.2">
      <c r="A76" s="73" t="s">
        <v>720</v>
      </c>
      <c r="B76" s="71" t="s">
        <v>721</v>
      </c>
      <c r="C76" s="74">
        <f>+C77</f>
        <v>269606.82</v>
      </c>
      <c r="D76" s="71"/>
      <c r="E76" s="71"/>
    </row>
    <row r="77" spans="1:5" x14ac:dyDescent="0.2">
      <c r="A77" s="73" t="s">
        <v>722</v>
      </c>
      <c r="B77" s="71" t="s">
        <v>723</v>
      </c>
      <c r="C77" s="74">
        <v>269606.82</v>
      </c>
      <c r="D77" s="71"/>
      <c r="E77" s="71"/>
    </row>
    <row r="78" spans="1:5" x14ac:dyDescent="0.2">
      <c r="A78" s="73">
        <v>4319</v>
      </c>
      <c r="B78" s="71" t="s">
        <v>338</v>
      </c>
      <c r="C78" s="74">
        <v>0</v>
      </c>
      <c r="D78" s="71"/>
      <c r="E78" s="71"/>
    </row>
    <row r="79" spans="1:5" x14ac:dyDescent="0.2">
      <c r="A79" s="73">
        <v>4320</v>
      </c>
      <c r="B79" s="71" t="s">
        <v>339</v>
      </c>
      <c r="C79" s="74">
        <v>0</v>
      </c>
      <c r="D79" s="71"/>
      <c r="E79" s="71"/>
    </row>
    <row r="80" spans="1:5" x14ac:dyDescent="0.2">
      <c r="A80" s="73">
        <v>4321</v>
      </c>
      <c r="B80" s="71" t="s">
        <v>340</v>
      </c>
      <c r="C80" s="74">
        <v>0</v>
      </c>
      <c r="D80" s="71"/>
      <c r="E80" s="71"/>
    </row>
    <row r="81" spans="1:5" x14ac:dyDescent="0.2">
      <c r="A81" s="73">
        <v>4322</v>
      </c>
      <c r="B81" s="71" t="s">
        <v>341</v>
      </c>
      <c r="C81" s="74">
        <v>0</v>
      </c>
      <c r="D81" s="71"/>
      <c r="E81" s="71"/>
    </row>
    <row r="82" spans="1:5" x14ac:dyDescent="0.2">
      <c r="A82" s="73">
        <v>4323</v>
      </c>
      <c r="B82" s="71" t="s">
        <v>342</v>
      </c>
      <c r="C82" s="74">
        <v>0</v>
      </c>
      <c r="D82" s="71"/>
      <c r="E82" s="71"/>
    </row>
    <row r="83" spans="1:5" x14ac:dyDescent="0.2">
      <c r="A83" s="73">
        <v>4324</v>
      </c>
      <c r="B83" s="71" t="s">
        <v>343</v>
      </c>
      <c r="C83" s="74">
        <v>0</v>
      </c>
      <c r="D83" s="71"/>
      <c r="E83" s="71"/>
    </row>
    <row r="84" spans="1:5" x14ac:dyDescent="0.2">
      <c r="A84" s="73">
        <v>4325</v>
      </c>
      <c r="B84" s="71" t="s">
        <v>344</v>
      </c>
      <c r="C84" s="74">
        <v>0</v>
      </c>
      <c r="D84" s="71"/>
      <c r="E84" s="71"/>
    </row>
    <row r="85" spans="1:5" x14ac:dyDescent="0.2">
      <c r="A85" s="73">
        <v>4330</v>
      </c>
      <c r="B85" s="71" t="s">
        <v>345</v>
      </c>
      <c r="C85" s="74">
        <v>0</v>
      </c>
      <c r="D85" s="71"/>
      <c r="E85" s="71"/>
    </row>
    <row r="86" spans="1:5" x14ac:dyDescent="0.2">
      <c r="A86" s="73">
        <v>4331</v>
      </c>
      <c r="B86" s="71" t="s">
        <v>345</v>
      </c>
      <c r="C86" s="74">
        <v>0</v>
      </c>
      <c r="D86" s="71"/>
      <c r="E86" s="71"/>
    </row>
    <row r="87" spans="1:5" x14ac:dyDescent="0.2">
      <c r="A87" s="73">
        <v>4340</v>
      </c>
      <c r="B87" s="71" t="s">
        <v>346</v>
      </c>
      <c r="C87" s="74">
        <v>0</v>
      </c>
      <c r="D87" s="71"/>
      <c r="E87" s="71"/>
    </row>
    <row r="88" spans="1:5" x14ac:dyDescent="0.2">
      <c r="A88" s="73">
        <v>4341</v>
      </c>
      <c r="B88" s="71" t="s">
        <v>346</v>
      </c>
      <c r="C88" s="74">
        <v>0</v>
      </c>
      <c r="D88" s="71"/>
      <c r="E88" s="71"/>
    </row>
    <row r="89" spans="1:5" x14ac:dyDescent="0.2">
      <c r="A89" s="73">
        <v>4390</v>
      </c>
      <c r="B89" s="71" t="s">
        <v>347</v>
      </c>
      <c r="C89" s="74">
        <v>0</v>
      </c>
      <c r="D89" s="71"/>
      <c r="E89" s="71"/>
    </row>
    <row r="90" spans="1:5" x14ac:dyDescent="0.2">
      <c r="A90" s="73">
        <v>4392</v>
      </c>
      <c r="B90" s="71" t="s">
        <v>348</v>
      </c>
      <c r="C90" s="74">
        <v>0</v>
      </c>
      <c r="D90" s="71"/>
      <c r="E90" s="71"/>
    </row>
    <row r="91" spans="1:5" x14ac:dyDescent="0.2">
      <c r="A91" s="73">
        <v>4393</v>
      </c>
      <c r="B91" s="71" t="s">
        <v>519</v>
      </c>
      <c r="C91" s="74">
        <v>0</v>
      </c>
      <c r="D91" s="71"/>
      <c r="E91" s="71"/>
    </row>
    <row r="92" spans="1:5" x14ac:dyDescent="0.2">
      <c r="A92" s="73">
        <v>4394</v>
      </c>
      <c r="B92" s="71" t="s">
        <v>349</v>
      </c>
      <c r="C92" s="74">
        <v>0</v>
      </c>
      <c r="D92" s="71"/>
      <c r="E92" s="71"/>
    </row>
    <row r="93" spans="1:5" x14ac:dyDescent="0.2">
      <c r="A93" s="73">
        <v>4395</v>
      </c>
      <c r="B93" s="71" t="s">
        <v>350</v>
      </c>
      <c r="C93" s="74">
        <v>0</v>
      </c>
      <c r="D93" s="71"/>
      <c r="E93" s="71"/>
    </row>
    <row r="94" spans="1:5" x14ac:dyDescent="0.2">
      <c r="A94" s="73">
        <v>4396</v>
      </c>
      <c r="B94" s="71" t="s">
        <v>351</v>
      </c>
      <c r="C94" s="74">
        <v>0</v>
      </c>
      <c r="D94" s="71"/>
      <c r="E94" s="71"/>
    </row>
    <row r="95" spans="1:5" x14ac:dyDescent="0.2">
      <c r="A95" s="73">
        <v>4397</v>
      </c>
      <c r="B95" s="71" t="s">
        <v>520</v>
      </c>
      <c r="C95" s="74">
        <v>0</v>
      </c>
      <c r="D95" s="71"/>
      <c r="E95" s="71"/>
    </row>
    <row r="96" spans="1:5" x14ac:dyDescent="0.2">
      <c r="A96" s="73">
        <v>4399</v>
      </c>
      <c r="B96" s="71" t="s">
        <v>347</v>
      </c>
      <c r="C96" s="74">
        <v>0</v>
      </c>
      <c r="D96" s="71"/>
      <c r="E96" s="71"/>
    </row>
    <row r="97" spans="1:6" x14ac:dyDescent="0.2">
      <c r="A97" s="69"/>
      <c r="B97" s="69"/>
      <c r="C97" s="69"/>
      <c r="D97" s="69"/>
      <c r="E97" s="69"/>
      <c r="F97" s="47"/>
    </row>
    <row r="98" spans="1:6" x14ac:dyDescent="0.2">
      <c r="A98" s="67" t="s">
        <v>579</v>
      </c>
      <c r="B98" s="67"/>
      <c r="C98" s="67"/>
      <c r="D98" s="67"/>
      <c r="E98" s="67"/>
    </row>
    <row r="99" spans="1:6" x14ac:dyDescent="0.2">
      <c r="A99" s="68" t="s">
        <v>146</v>
      </c>
      <c r="B99" s="68" t="s">
        <v>143</v>
      </c>
      <c r="C99" s="68" t="s">
        <v>144</v>
      </c>
      <c r="D99" s="68" t="s">
        <v>352</v>
      </c>
      <c r="E99" s="68" t="s">
        <v>201</v>
      </c>
    </row>
    <row r="100" spans="1:6" x14ac:dyDescent="0.2">
      <c r="A100" s="199">
        <v>5000</v>
      </c>
      <c r="B100" s="193" t="s">
        <v>353</v>
      </c>
      <c r="C100" s="194">
        <f>+C101+C129+C162+C172+C187+C220</f>
        <v>96698044.150000006</v>
      </c>
      <c r="D100" s="200">
        <f>C100/C100</f>
        <v>1</v>
      </c>
      <c r="E100" s="193"/>
    </row>
    <row r="101" spans="1:6" x14ac:dyDescent="0.2">
      <c r="A101" s="199">
        <v>5100</v>
      </c>
      <c r="B101" s="193" t="s">
        <v>354</v>
      </c>
      <c r="C101" s="194">
        <f>+C102+C109+C119</f>
        <v>92855255.350000009</v>
      </c>
      <c r="D101" s="200">
        <f>C101/$C$101</f>
        <v>1</v>
      </c>
      <c r="E101" s="193"/>
    </row>
    <row r="102" spans="1:6" x14ac:dyDescent="0.2">
      <c r="A102" s="199">
        <v>5110</v>
      </c>
      <c r="B102" s="193" t="s">
        <v>355</v>
      </c>
      <c r="C102" s="194">
        <f>SUM(C103:C108)</f>
        <v>79907611.650000006</v>
      </c>
      <c r="D102" s="200">
        <f>C102/$C$101</f>
        <v>0.8605610027004249</v>
      </c>
      <c r="E102" s="193"/>
    </row>
    <row r="103" spans="1:6" ht="22.5" x14ac:dyDescent="0.2">
      <c r="A103" s="73">
        <v>5111</v>
      </c>
      <c r="B103" s="71" t="s">
        <v>356</v>
      </c>
      <c r="C103" s="74">
        <v>42765052.670000002</v>
      </c>
      <c r="D103" s="143">
        <f t="shared" ref="D103:D165" si="0">C103/$C$101</f>
        <v>0.46055608278503318</v>
      </c>
      <c r="E103" s="72" t="s">
        <v>724</v>
      </c>
    </row>
    <row r="104" spans="1:6" ht="22.5" x14ac:dyDescent="0.2">
      <c r="A104" s="73">
        <v>5112</v>
      </c>
      <c r="B104" s="71" t="s">
        <v>357</v>
      </c>
      <c r="C104" s="74">
        <v>28323</v>
      </c>
      <c r="D104" s="143">
        <f t="shared" si="0"/>
        <v>3.0502312328194999E-4</v>
      </c>
      <c r="E104" s="72" t="s">
        <v>724</v>
      </c>
    </row>
    <row r="105" spans="1:6" ht="22.5" x14ac:dyDescent="0.2">
      <c r="A105" s="73">
        <v>5113</v>
      </c>
      <c r="B105" s="71" t="s">
        <v>358</v>
      </c>
      <c r="C105" s="74">
        <v>7401416.5999999996</v>
      </c>
      <c r="D105" s="143">
        <f t="shared" si="0"/>
        <v>7.9709183633191086E-2</v>
      </c>
      <c r="E105" s="72" t="s">
        <v>724</v>
      </c>
    </row>
    <row r="106" spans="1:6" ht="22.5" x14ac:dyDescent="0.2">
      <c r="A106" s="73">
        <v>5114</v>
      </c>
      <c r="B106" s="71" t="s">
        <v>359</v>
      </c>
      <c r="C106" s="74">
        <v>12206398.59</v>
      </c>
      <c r="D106" s="143">
        <f t="shared" si="0"/>
        <v>0.1314561953870067</v>
      </c>
      <c r="E106" s="72" t="s">
        <v>724</v>
      </c>
    </row>
    <row r="107" spans="1:6" ht="22.5" x14ac:dyDescent="0.2">
      <c r="A107" s="73">
        <v>5115</v>
      </c>
      <c r="B107" s="71" t="s">
        <v>360</v>
      </c>
      <c r="C107" s="74">
        <v>16447876.26</v>
      </c>
      <c r="D107" s="143">
        <f t="shared" si="0"/>
        <v>0.177134575722213</v>
      </c>
      <c r="E107" s="72" t="s">
        <v>724</v>
      </c>
    </row>
    <row r="108" spans="1:6" ht="22.5" x14ac:dyDescent="0.2">
      <c r="A108" s="73">
        <v>5116</v>
      </c>
      <c r="B108" s="71" t="s">
        <v>361</v>
      </c>
      <c r="C108" s="74">
        <v>1058544.53</v>
      </c>
      <c r="D108" s="143">
        <f t="shared" si="0"/>
        <v>1.1399942049698967E-2</v>
      </c>
      <c r="E108" s="72" t="s">
        <v>724</v>
      </c>
    </row>
    <row r="109" spans="1:6" x14ac:dyDescent="0.2">
      <c r="A109" s="199">
        <v>5120</v>
      </c>
      <c r="B109" s="193" t="s">
        <v>362</v>
      </c>
      <c r="C109" s="194">
        <f>SUM(C110:C118)</f>
        <v>6317537.870000001</v>
      </c>
      <c r="D109" s="200">
        <f t="shared" si="0"/>
        <v>6.8036406191413268E-2</v>
      </c>
      <c r="E109" s="193"/>
    </row>
    <row r="110" spans="1:6" ht="22.5" x14ac:dyDescent="0.2">
      <c r="A110" s="73">
        <v>5121</v>
      </c>
      <c r="B110" s="71" t="s">
        <v>363</v>
      </c>
      <c r="C110" s="74">
        <v>316333.93</v>
      </c>
      <c r="D110" s="143">
        <f t="shared" si="0"/>
        <v>3.4067423411592605E-3</v>
      </c>
      <c r="E110" s="72" t="s">
        <v>724</v>
      </c>
    </row>
    <row r="111" spans="1:6" x14ac:dyDescent="0.2">
      <c r="A111" s="73">
        <v>5122</v>
      </c>
      <c r="B111" s="71" t="s">
        <v>364</v>
      </c>
      <c r="C111" s="74">
        <v>0</v>
      </c>
      <c r="D111" s="143">
        <f t="shared" si="0"/>
        <v>0</v>
      </c>
      <c r="E111" s="72"/>
    </row>
    <row r="112" spans="1:6" x14ac:dyDescent="0.2">
      <c r="A112" s="73">
        <v>5123</v>
      </c>
      <c r="B112" s="71" t="s">
        <v>365</v>
      </c>
      <c r="C112" s="74">
        <v>0</v>
      </c>
      <c r="D112" s="143">
        <f t="shared" si="0"/>
        <v>0</v>
      </c>
      <c r="E112" s="72"/>
    </row>
    <row r="113" spans="1:5" ht="22.5" x14ac:dyDescent="0.2">
      <c r="A113" s="73">
        <v>5124</v>
      </c>
      <c r="B113" s="71" t="s">
        <v>366</v>
      </c>
      <c r="C113" s="74">
        <v>147531.54</v>
      </c>
      <c r="D113" s="143">
        <f t="shared" si="0"/>
        <v>1.5888334962184775E-3</v>
      </c>
      <c r="E113" s="72" t="s">
        <v>724</v>
      </c>
    </row>
    <row r="114" spans="1:5" ht="22.5" x14ac:dyDescent="0.2">
      <c r="A114" s="73">
        <v>5125</v>
      </c>
      <c r="B114" s="71" t="s">
        <v>367</v>
      </c>
      <c r="C114" s="74">
        <v>992780.42</v>
      </c>
      <c r="D114" s="143">
        <f t="shared" si="0"/>
        <v>1.0691698776314871E-2</v>
      </c>
      <c r="E114" s="72" t="s">
        <v>724</v>
      </c>
    </row>
    <row r="115" spans="1:5" ht="22.5" x14ac:dyDescent="0.2">
      <c r="A115" s="73">
        <v>5126</v>
      </c>
      <c r="B115" s="71" t="s">
        <v>368</v>
      </c>
      <c r="C115" s="74">
        <v>3121492.08</v>
      </c>
      <c r="D115" s="143">
        <f t="shared" si="0"/>
        <v>3.361675188156165E-2</v>
      </c>
      <c r="E115" s="72" t="s">
        <v>724</v>
      </c>
    </row>
    <row r="116" spans="1:5" ht="22.5" x14ac:dyDescent="0.2">
      <c r="A116" s="73">
        <v>5127</v>
      </c>
      <c r="B116" s="71" t="s">
        <v>369</v>
      </c>
      <c r="C116" s="74">
        <v>927339.13</v>
      </c>
      <c r="D116" s="143">
        <f t="shared" si="0"/>
        <v>9.9869320966764208E-3</v>
      </c>
      <c r="E116" s="72" t="s">
        <v>724</v>
      </c>
    </row>
    <row r="117" spans="1:5" x14ac:dyDescent="0.2">
      <c r="A117" s="73">
        <v>5128</v>
      </c>
      <c r="B117" s="71" t="s">
        <v>370</v>
      </c>
      <c r="C117" s="74">
        <v>0</v>
      </c>
      <c r="D117" s="143">
        <f t="shared" si="0"/>
        <v>0</v>
      </c>
      <c r="E117" s="72"/>
    </row>
    <row r="118" spans="1:5" ht="22.5" x14ac:dyDescent="0.2">
      <c r="A118" s="73">
        <v>5129</v>
      </c>
      <c r="B118" s="71" t="s">
        <v>371</v>
      </c>
      <c r="C118" s="74">
        <v>812060.77</v>
      </c>
      <c r="D118" s="143">
        <f t="shared" si="0"/>
        <v>8.745447599482585E-3</v>
      </c>
      <c r="E118" s="72" t="s">
        <v>724</v>
      </c>
    </row>
    <row r="119" spans="1:5" x14ac:dyDescent="0.2">
      <c r="A119" s="199">
        <v>5130</v>
      </c>
      <c r="B119" s="193" t="s">
        <v>372</v>
      </c>
      <c r="C119" s="194">
        <f>SUM(C120:C128)</f>
        <v>6630105.8300000001</v>
      </c>
      <c r="D119" s="200">
        <f t="shared" si="0"/>
        <v>7.1402591108161759E-2</v>
      </c>
      <c r="E119" s="193"/>
    </row>
    <row r="120" spans="1:5" ht="22.5" x14ac:dyDescent="0.2">
      <c r="A120" s="73">
        <v>5131</v>
      </c>
      <c r="B120" s="71" t="s">
        <v>373</v>
      </c>
      <c r="C120" s="74">
        <v>948747.11</v>
      </c>
      <c r="D120" s="143">
        <f t="shared" si="0"/>
        <v>1.0217484260033322E-2</v>
      </c>
      <c r="E120" s="72" t="s">
        <v>724</v>
      </c>
    </row>
    <row r="121" spans="1:5" ht="22.5" x14ac:dyDescent="0.2">
      <c r="A121" s="73">
        <v>5132</v>
      </c>
      <c r="B121" s="71" t="s">
        <v>374</v>
      </c>
      <c r="C121" s="74">
        <v>0</v>
      </c>
      <c r="D121" s="143">
        <f t="shared" si="0"/>
        <v>0</v>
      </c>
      <c r="E121" s="72" t="s">
        <v>724</v>
      </c>
    </row>
    <row r="122" spans="1:5" ht="22.5" x14ac:dyDescent="0.2">
      <c r="A122" s="73">
        <v>5133</v>
      </c>
      <c r="B122" s="71" t="s">
        <v>375</v>
      </c>
      <c r="C122" s="74">
        <v>373721.41</v>
      </c>
      <c r="D122" s="143">
        <f t="shared" si="0"/>
        <v>4.0247739192717643E-3</v>
      </c>
      <c r="E122" s="72" t="s">
        <v>724</v>
      </c>
    </row>
    <row r="123" spans="1:5" ht="22.5" x14ac:dyDescent="0.2">
      <c r="A123" s="73">
        <v>5134</v>
      </c>
      <c r="B123" s="71" t="s">
        <v>376</v>
      </c>
      <c r="C123" s="74">
        <v>635690.34</v>
      </c>
      <c r="D123" s="143">
        <f t="shared" si="0"/>
        <v>6.8460351285868273E-3</v>
      </c>
      <c r="E123" s="72" t="s">
        <v>724</v>
      </c>
    </row>
    <row r="124" spans="1:5" ht="22.5" x14ac:dyDescent="0.2">
      <c r="A124" s="73">
        <v>5135</v>
      </c>
      <c r="B124" s="71" t="s">
        <v>377</v>
      </c>
      <c r="C124" s="74">
        <v>1411383.91</v>
      </c>
      <c r="D124" s="143">
        <f t="shared" si="0"/>
        <v>1.5199827997672936E-2</v>
      </c>
      <c r="E124" s="72" t="s">
        <v>724</v>
      </c>
    </row>
    <row r="125" spans="1:5" x14ac:dyDescent="0.2">
      <c r="A125" s="73">
        <v>5136</v>
      </c>
      <c r="B125" s="71" t="s">
        <v>378</v>
      </c>
      <c r="C125" s="74">
        <v>0</v>
      </c>
      <c r="D125" s="143">
        <f t="shared" si="0"/>
        <v>0</v>
      </c>
      <c r="E125" s="72"/>
    </row>
    <row r="126" spans="1:5" ht="22.5" x14ac:dyDescent="0.2">
      <c r="A126" s="73">
        <v>5137</v>
      </c>
      <c r="B126" s="71" t="s">
        <v>379</v>
      </c>
      <c r="C126" s="74">
        <v>23281.47</v>
      </c>
      <c r="D126" s="143">
        <f t="shared" si="0"/>
        <v>2.5072861963757446E-4</v>
      </c>
      <c r="E126" s="72" t="s">
        <v>724</v>
      </c>
    </row>
    <row r="127" spans="1:5" ht="22.5" x14ac:dyDescent="0.2">
      <c r="A127" s="73">
        <v>5138</v>
      </c>
      <c r="B127" s="71" t="s">
        <v>380</v>
      </c>
      <c r="C127" s="74">
        <v>526434.04</v>
      </c>
      <c r="D127" s="143">
        <f t="shared" si="0"/>
        <v>5.6694049035319353E-3</v>
      </c>
      <c r="E127" s="72" t="s">
        <v>724</v>
      </c>
    </row>
    <row r="128" spans="1:5" ht="22.5" x14ac:dyDescent="0.2">
      <c r="A128" s="73">
        <v>5139</v>
      </c>
      <c r="B128" s="71" t="s">
        <v>381</v>
      </c>
      <c r="C128" s="74">
        <v>2710847.55</v>
      </c>
      <c r="D128" s="143">
        <f t="shared" si="0"/>
        <v>2.9194336279427392E-2</v>
      </c>
      <c r="E128" s="72" t="s">
        <v>724</v>
      </c>
    </row>
    <row r="129" spans="1:5" x14ac:dyDescent="0.2">
      <c r="A129" s="199">
        <v>5200</v>
      </c>
      <c r="B129" s="193" t="s">
        <v>382</v>
      </c>
      <c r="C129" s="194">
        <v>0</v>
      </c>
      <c r="D129" s="200">
        <f t="shared" si="0"/>
        <v>0</v>
      </c>
      <c r="E129" s="193"/>
    </row>
    <row r="130" spans="1:5" x14ac:dyDescent="0.2">
      <c r="A130" s="199">
        <v>5210</v>
      </c>
      <c r="B130" s="193" t="s">
        <v>383</v>
      </c>
      <c r="C130" s="194">
        <v>0</v>
      </c>
      <c r="D130" s="200">
        <f t="shared" si="0"/>
        <v>0</v>
      </c>
      <c r="E130" s="193"/>
    </row>
    <row r="131" spans="1:5" x14ac:dyDescent="0.2">
      <c r="A131" s="73">
        <v>5211</v>
      </c>
      <c r="B131" s="71" t="s">
        <v>384</v>
      </c>
      <c r="C131" s="74">
        <v>0</v>
      </c>
      <c r="D131" s="143">
        <f t="shared" si="0"/>
        <v>0</v>
      </c>
      <c r="E131" s="71"/>
    </row>
    <row r="132" spans="1:5" x14ac:dyDescent="0.2">
      <c r="A132" s="73">
        <v>5212</v>
      </c>
      <c r="B132" s="71" t="s">
        <v>385</v>
      </c>
      <c r="C132" s="74">
        <v>0</v>
      </c>
      <c r="D132" s="143">
        <f t="shared" si="0"/>
        <v>0</v>
      </c>
      <c r="E132" s="71"/>
    </row>
    <row r="133" spans="1:5" x14ac:dyDescent="0.2">
      <c r="A133" s="199">
        <v>5220</v>
      </c>
      <c r="B133" s="193" t="s">
        <v>386</v>
      </c>
      <c r="C133" s="194">
        <v>0</v>
      </c>
      <c r="D133" s="200">
        <f t="shared" si="0"/>
        <v>0</v>
      </c>
      <c r="E133" s="193"/>
    </row>
    <row r="134" spans="1:5" x14ac:dyDescent="0.2">
      <c r="A134" s="73">
        <v>5221</v>
      </c>
      <c r="B134" s="71" t="s">
        <v>387</v>
      </c>
      <c r="C134" s="74">
        <v>0</v>
      </c>
      <c r="D134" s="143">
        <f t="shared" si="0"/>
        <v>0</v>
      </c>
      <c r="E134" s="71"/>
    </row>
    <row r="135" spans="1:5" x14ac:dyDescent="0.2">
      <c r="A135" s="73">
        <v>5222</v>
      </c>
      <c r="B135" s="71" t="s">
        <v>388</v>
      </c>
      <c r="C135" s="74">
        <v>0</v>
      </c>
      <c r="D135" s="143">
        <f t="shared" si="0"/>
        <v>0</v>
      </c>
      <c r="E135" s="71"/>
    </row>
    <row r="136" spans="1:5" x14ac:dyDescent="0.2">
      <c r="A136" s="199">
        <v>5230</v>
      </c>
      <c r="B136" s="193" t="s">
        <v>333</v>
      </c>
      <c r="C136" s="194">
        <v>0</v>
      </c>
      <c r="D136" s="200">
        <f t="shared" si="0"/>
        <v>0</v>
      </c>
      <c r="E136" s="193"/>
    </row>
    <row r="137" spans="1:5" x14ac:dyDescent="0.2">
      <c r="A137" s="73">
        <v>5231</v>
      </c>
      <c r="B137" s="71" t="s">
        <v>389</v>
      </c>
      <c r="C137" s="74">
        <v>0</v>
      </c>
      <c r="D137" s="143">
        <f t="shared" si="0"/>
        <v>0</v>
      </c>
      <c r="E137" s="71"/>
    </row>
    <row r="138" spans="1:5" x14ac:dyDescent="0.2">
      <c r="A138" s="73">
        <v>5232</v>
      </c>
      <c r="B138" s="71" t="s">
        <v>390</v>
      </c>
      <c r="C138" s="74">
        <v>0</v>
      </c>
      <c r="D138" s="143">
        <f t="shared" si="0"/>
        <v>0</v>
      </c>
      <c r="E138" s="71"/>
    </row>
    <row r="139" spans="1:5" x14ac:dyDescent="0.2">
      <c r="A139" s="199">
        <v>5240</v>
      </c>
      <c r="B139" s="193" t="s">
        <v>334</v>
      </c>
      <c r="C139" s="194">
        <v>0</v>
      </c>
      <c r="D139" s="200">
        <f t="shared" si="0"/>
        <v>0</v>
      </c>
      <c r="E139" s="193"/>
    </row>
    <row r="140" spans="1:5" x14ac:dyDescent="0.2">
      <c r="A140" s="73">
        <v>5241</v>
      </c>
      <c r="B140" s="71" t="s">
        <v>391</v>
      </c>
      <c r="C140" s="74">
        <v>0</v>
      </c>
      <c r="D140" s="143">
        <f t="shared" si="0"/>
        <v>0</v>
      </c>
      <c r="E140" s="71"/>
    </row>
    <row r="141" spans="1:5" x14ac:dyDescent="0.2">
      <c r="A141" s="73">
        <v>5242</v>
      </c>
      <c r="B141" s="71" t="s">
        <v>392</v>
      </c>
      <c r="C141" s="74">
        <v>0</v>
      </c>
      <c r="D141" s="143">
        <f t="shared" si="0"/>
        <v>0</v>
      </c>
      <c r="E141" s="71"/>
    </row>
    <row r="142" spans="1:5" x14ac:dyDescent="0.2">
      <c r="A142" s="73">
        <v>5243</v>
      </c>
      <c r="B142" s="71" t="s">
        <v>393</v>
      </c>
      <c r="C142" s="74">
        <v>0</v>
      </c>
      <c r="D142" s="143">
        <f t="shared" si="0"/>
        <v>0</v>
      </c>
      <c r="E142" s="71"/>
    </row>
    <row r="143" spans="1:5" x14ac:dyDescent="0.2">
      <c r="A143" s="73">
        <v>5244</v>
      </c>
      <c r="B143" s="71" t="s">
        <v>394</v>
      </c>
      <c r="C143" s="74">
        <v>0</v>
      </c>
      <c r="D143" s="143">
        <f t="shared" si="0"/>
        <v>0</v>
      </c>
      <c r="E143" s="71"/>
    </row>
    <row r="144" spans="1:5" x14ac:dyDescent="0.2">
      <c r="A144" s="199">
        <v>5250</v>
      </c>
      <c r="B144" s="193" t="s">
        <v>335</v>
      </c>
      <c r="C144" s="194">
        <v>0</v>
      </c>
      <c r="D144" s="200">
        <f t="shared" si="0"/>
        <v>0</v>
      </c>
      <c r="E144" s="193"/>
    </row>
    <row r="145" spans="1:5" x14ac:dyDescent="0.2">
      <c r="A145" s="73">
        <v>5251</v>
      </c>
      <c r="B145" s="71" t="s">
        <v>395</v>
      </c>
      <c r="C145" s="74">
        <v>0</v>
      </c>
      <c r="D145" s="143">
        <f t="shared" si="0"/>
        <v>0</v>
      </c>
      <c r="E145" s="71"/>
    </row>
    <row r="146" spans="1:5" x14ac:dyDescent="0.2">
      <c r="A146" s="73">
        <v>5252</v>
      </c>
      <c r="B146" s="71" t="s">
        <v>396</v>
      </c>
      <c r="C146" s="74">
        <v>0</v>
      </c>
      <c r="D146" s="143">
        <f t="shared" si="0"/>
        <v>0</v>
      </c>
      <c r="E146" s="71"/>
    </row>
    <row r="147" spans="1:5" x14ac:dyDescent="0.2">
      <c r="A147" s="73">
        <v>5259</v>
      </c>
      <c r="B147" s="71" t="s">
        <v>397</v>
      </c>
      <c r="C147" s="74">
        <v>0</v>
      </c>
      <c r="D147" s="143">
        <f t="shared" si="0"/>
        <v>0</v>
      </c>
      <c r="E147" s="71"/>
    </row>
    <row r="148" spans="1:5" x14ac:dyDescent="0.2">
      <c r="A148" s="199">
        <v>5260</v>
      </c>
      <c r="B148" s="193" t="s">
        <v>398</v>
      </c>
      <c r="C148" s="194">
        <v>0</v>
      </c>
      <c r="D148" s="200">
        <f t="shared" si="0"/>
        <v>0</v>
      </c>
      <c r="E148" s="193"/>
    </row>
    <row r="149" spans="1:5" x14ac:dyDescent="0.2">
      <c r="A149" s="73">
        <v>5261</v>
      </c>
      <c r="B149" s="71" t="s">
        <v>399</v>
      </c>
      <c r="C149" s="74">
        <v>0</v>
      </c>
      <c r="D149" s="143">
        <f t="shared" si="0"/>
        <v>0</v>
      </c>
      <c r="E149" s="71"/>
    </row>
    <row r="150" spans="1:5" x14ac:dyDescent="0.2">
      <c r="A150" s="73">
        <v>5262</v>
      </c>
      <c r="B150" s="71" t="s">
        <v>400</v>
      </c>
      <c r="C150" s="74">
        <v>0</v>
      </c>
      <c r="D150" s="143">
        <f t="shared" si="0"/>
        <v>0</v>
      </c>
      <c r="E150" s="71"/>
    </row>
    <row r="151" spans="1:5" x14ac:dyDescent="0.2">
      <c r="A151" s="199">
        <v>5270</v>
      </c>
      <c r="B151" s="193" t="s">
        <v>401</v>
      </c>
      <c r="C151" s="194">
        <v>0</v>
      </c>
      <c r="D151" s="200">
        <f t="shared" si="0"/>
        <v>0</v>
      </c>
      <c r="E151" s="193"/>
    </row>
    <row r="152" spans="1:5" x14ac:dyDescent="0.2">
      <c r="A152" s="73">
        <v>5271</v>
      </c>
      <c r="B152" s="71" t="s">
        <v>402</v>
      </c>
      <c r="C152" s="74">
        <v>0</v>
      </c>
      <c r="D152" s="143">
        <f t="shared" si="0"/>
        <v>0</v>
      </c>
      <c r="E152" s="71"/>
    </row>
    <row r="153" spans="1:5" x14ac:dyDescent="0.2">
      <c r="A153" s="199">
        <v>5280</v>
      </c>
      <c r="B153" s="193" t="s">
        <v>403</v>
      </c>
      <c r="C153" s="194">
        <v>0</v>
      </c>
      <c r="D153" s="200">
        <f t="shared" si="0"/>
        <v>0</v>
      </c>
      <c r="E153" s="193"/>
    </row>
    <row r="154" spans="1:5" x14ac:dyDescent="0.2">
      <c r="A154" s="73">
        <v>5281</v>
      </c>
      <c r="B154" s="71" t="s">
        <v>404</v>
      </c>
      <c r="C154" s="74">
        <v>0</v>
      </c>
      <c r="D154" s="143">
        <f t="shared" si="0"/>
        <v>0</v>
      </c>
      <c r="E154" s="71"/>
    </row>
    <row r="155" spans="1:5" x14ac:dyDescent="0.2">
      <c r="A155" s="73">
        <v>5282</v>
      </c>
      <c r="B155" s="71" t="s">
        <v>405</v>
      </c>
      <c r="C155" s="74">
        <v>0</v>
      </c>
      <c r="D155" s="143">
        <f t="shared" si="0"/>
        <v>0</v>
      </c>
      <c r="E155" s="71"/>
    </row>
    <row r="156" spans="1:5" x14ac:dyDescent="0.2">
      <c r="A156" s="73">
        <v>5283</v>
      </c>
      <c r="B156" s="71" t="s">
        <v>406</v>
      </c>
      <c r="C156" s="74">
        <v>0</v>
      </c>
      <c r="D156" s="143">
        <f t="shared" si="0"/>
        <v>0</v>
      </c>
      <c r="E156" s="71"/>
    </row>
    <row r="157" spans="1:5" x14ac:dyDescent="0.2">
      <c r="A157" s="73">
        <v>5284</v>
      </c>
      <c r="B157" s="71" t="s">
        <v>407</v>
      </c>
      <c r="C157" s="74">
        <v>0</v>
      </c>
      <c r="D157" s="143">
        <f t="shared" si="0"/>
        <v>0</v>
      </c>
      <c r="E157" s="71"/>
    </row>
    <row r="158" spans="1:5" x14ac:dyDescent="0.2">
      <c r="A158" s="73">
        <v>5285</v>
      </c>
      <c r="B158" s="71" t="s">
        <v>408</v>
      </c>
      <c r="C158" s="74">
        <v>0</v>
      </c>
      <c r="D158" s="143">
        <f t="shared" si="0"/>
        <v>0</v>
      </c>
      <c r="E158" s="71"/>
    </row>
    <row r="159" spans="1:5" x14ac:dyDescent="0.2">
      <c r="A159" s="199">
        <v>5290</v>
      </c>
      <c r="B159" s="193" t="s">
        <v>409</v>
      </c>
      <c r="C159" s="194">
        <v>0</v>
      </c>
      <c r="D159" s="200">
        <f t="shared" si="0"/>
        <v>0</v>
      </c>
      <c r="E159" s="193"/>
    </row>
    <row r="160" spans="1:5" x14ac:dyDescent="0.2">
      <c r="A160" s="73">
        <v>5291</v>
      </c>
      <c r="B160" s="71" t="s">
        <v>410</v>
      </c>
      <c r="C160" s="74">
        <v>0</v>
      </c>
      <c r="D160" s="143">
        <f t="shared" si="0"/>
        <v>0</v>
      </c>
      <c r="E160" s="71"/>
    </row>
    <row r="161" spans="1:5" x14ac:dyDescent="0.2">
      <c r="A161" s="73">
        <v>5292</v>
      </c>
      <c r="B161" s="71" t="s">
        <v>411</v>
      </c>
      <c r="C161" s="74">
        <v>0</v>
      </c>
      <c r="D161" s="143">
        <f t="shared" si="0"/>
        <v>0</v>
      </c>
      <c r="E161" s="71"/>
    </row>
    <row r="162" spans="1:5" x14ac:dyDescent="0.2">
      <c r="A162" s="199">
        <v>5300</v>
      </c>
      <c r="B162" s="193" t="s">
        <v>412</v>
      </c>
      <c r="C162" s="194">
        <v>0</v>
      </c>
      <c r="D162" s="200">
        <f t="shared" si="0"/>
        <v>0</v>
      </c>
      <c r="E162" s="193"/>
    </row>
    <row r="163" spans="1:5" x14ac:dyDescent="0.2">
      <c r="A163" s="73">
        <v>5310</v>
      </c>
      <c r="B163" s="71" t="s">
        <v>328</v>
      </c>
      <c r="C163" s="74">
        <v>0</v>
      </c>
      <c r="D163" s="143">
        <f t="shared" si="0"/>
        <v>0</v>
      </c>
      <c r="E163" s="71"/>
    </row>
    <row r="164" spans="1:5" x14ac:dyDescent="0.2">
      <c r="A164" s="73">
        <v>5311</v>
      </c>
      <c r="B164" s="71" t="s">
        <v>413</v>
      </c>
      <c r="C164" s="74">
        <v>0</v>
      </c>
      <c r="D164" s="143">
        <f t="shared" si="0"/>
        <v>0</v>
      </c>
      <c r="E164" s="71"/>
    </row>
    <row r="165" spans="1:5" x14ac:dyDescent="0.2">
      <c r="A165" s="73">
        <v>5312</v>
      </c>
      <c r="B165" s="71" t="s">
        <v>414</v>
      </c>
      <c r="C165" s="74">
        <v>0</v>
      </c>
      <c r="D165" s="143">
        <f t="shared" si="0"/>
        <v>0</v>
      </c>
      <c r="E165" s="71"/>
    </row>
    <row r="166" spans="1:5" x14ac:dyDescent="0.2">
      <c r="A166" s="73">
        <v>5320</v>
      </c>
      <c r="B166" s="71" t="s">
        <v>329</v>
      </c>
      <c r="C166" s="74">
        <v>0</v>
      </c>
      <c r="D166" s="143">
        <f t="shared" ref="D166:D222" si="1">C166/$C$101</f>
        <v>0</v>
      </c>
      <c r="E166" s="71"/>
    </row>
    <row r="167" spans="1:5" x14ac:dyDescent="0.2">
      <c r="A167" s="73">
        <v>5321</v>
      </c>
      <c r="B167" s="71" t="s">
        <v>415</v>
      </c>
      <c r="C167" s="74">
        <v>0</v>
      </c>
      <c r="D167" s="143">
        <f t="shared" si="1"/>
        <v>0</v>
      </c>
      <c r="E167" s="71"/>
    </row>
    <row r="168" spans="1:5" x14ac:dyDescent="0.2">
      <c r="A168" s="73">
        <v>5322</v>
      </c>
      <c r="B168" s="71" t="s">
        <v>416</v>
      </c>
      <c r="C168" s="74">
        <v>0</v>
      </c>
      <c r="D168" s="143">
        <f t="shared" si="1"/>
        <v>0</v>
      </c>
      <c r="E168" s="71"/>
    </row>
    <row r="169" spans="1:5" x14ac:dyDescent="0.2">
      <c r="A169" s="73">
        <v>5330</v>
      </c>
      <c r="B169" s="71" t="s">
        <v>330</v>
      </c>
      <c r="C169" s="74">
        <v>0</v>
      </c>
      <c r="D169" s="143">
        <f t="shared" si="1"/>
        <v>0</v>
      </c>
      <c r="E169" s="71"/>
    </row>
    <row r="170" spans="1:5" x14ac:dyDescent="0.2">
      <c r="A170" s="73">
        <v>5331</v>
      </c>
      <c r="B170" s="71" t="s">
        <v>417</v>
      </c>
      <c r="C170" s="74">
        <v>0</v>
      </c>
      <c r="D170" s="143">
        <f t="shared" si="1"/>
        <v>0</v>
      </c>
      <c r="E170" s="71"/>
    </row>
    <row r="171" spans="1:5" x14ac:dyDescent="0.2">
      <c r="A171" s="73">
        <v>5332</v>
      </c>
      <c r="B171" s="71" t="s">
        <v>418</v>
      </c>
      <c r="C171" s="74">
        <v>0</v>
      </c>
      <c r="D171" s="143">
        <f t="shared" si="1"/>
        <v>0</v>
      </c>
      <c r="E171" s="71"/>
    </row>
    <row r="172" spans="1:5" x14ac:dyDescent="0.2">
      <c r="A172" s="199">
        <v>5400</v>
      </c>
      <c r="B172" s="193" t="s">
        <v>419</v>
      </c>
      <c r="C172" s="194">
        <v>0</v>
      </c>
      <c r="D172" s="200">
        <f t="shared" si="1"/>
        <v>0</v>
      </c>
      <c r="E172" s="193"/>
    </row>
    <row r="173" spans="1:5" x14ac:dyDescent="0.2">
      <c r="A173" s="199">
        <v>5410</v>
      </c>
      <c r="B173" s="193" t="s">
        <v>420</v>
      </c>
      <c r="C173" s="194">
        <v>0</v>
      </c>
      <c r="D173" s="200">
        <f t="shared" si="1"/>
        <v>0</v>
      </c>
      <c r="E173" s="193"/>
    </row>
    <row r="174" spans="1:5" x14ac:dyDescent="0.2">
      <c r="A174" s="73">
        <v>5411</v>
      </c>
      <c r="B174" s="71" t="s">
        <v>421</v>
      </c>
      <c r="C174" s="74">
        <v>0</v>
      </c>
      <c r="D174" s="143">
        <f t="shared" si="1"/>
        <v>0</v>
      </c>
      <c r="E174" s="71"/>
    </row>
    <row r="175" spans="1:5" x14ac:dyDescent="0.2">
      <c r="A175" s="73">
        <v>5412</v>
      </c>
      <c r="B175" s="71" t="s">
        <v>422</v>
      </c>
      <c r="C175" s="74">
        <v>0</v>
      </c>
      <c r="D175" s="143">
        <f t="shared" si="1"/>
        <v>0</v>
      </c>
      <c r="E175" s="71"/>
    </row>
    <row r="176" spans="1:5" x14ac:dyDescent="0.2">
      <c r="A176" s="199">
        <v>5420</v>
      </c>
      <c r="B176" s="193" t="s">
        <v>423</v>
      </c>
      <c r="C176" s="194">
        <v>0</v>
      </c>
      <c r="D176" s="200">
        <f t="shared" si="1"/>
        <v>0</v>
      </c>
      <c r="E176" s="193"/>
    </row>
    <row r="177" spans="1:5" x14ac:dyDescent="0.2">
      <c r="A177" s="73">
        <v>5421</v>
      </c>
      <c r="B177" s="71" t="s">
        <v>424</v>
      </c>
      <c r="C177" s="74">
        <v>0</v>
      </c>
      <c r="D177" s="143">
        <f t="shared" si="1"/>
        <v>0</v>
      </c>
      <c r="E177" s="71"/>
    </row>
    <row r="178" spans="1:5" x14ac:dyDescent="0.2">
      <c r="A178" s="73">
        <v>5422</v>
      </c>
      <c r="B178" s="71" t="s">
        <v>425</v>
      </c>
      <c r="C178" s="74">
        <v>0</v>
      </c>
      <c r="D178" s="143">
        <f t="shared" si="1"/>
        <v>0</v>
      </c>
      <c r="E178" s="71"/>
    </row>
    <row r="179" spans="1:5" x14ac:dyDescent="0.2">
      <c r="A179" s="199">
        <v>5430</v>
      </c>
      <c r="B179" s="193" t="s">
        <v>426</v>
      </c>
      <c r="C179" s="194">
        <v>0</v>
      </c>
      <c r="D179" s="200">
        <f t="shared" si="1"/>
        <v>0</v>
      </c>
      <c r="E179" s="193"/>
    </row>
    <row r="180" spans="1:5" x14ac:dyDescent="0.2">
      <c r="A180" s="73">
        <v>5431</v>
      </c>
      <c r="B180" s="71" t="s">
        <v>427</v>
      </c>
      <c r="C180" s="74">
        <v>0</v>
      </c>
      <c r="D180" s="143">
        <f t="shared" si="1"/>
        <v>0</v>
      </c>
      <c r="E180" s="71"/>
    </row>
    <row r="181" spans="1:5" x14ac:dyDescent="0.2">
      <c r="A181" s="73">
        <v>5432</v>
      </c>
      <c r="B181" s="71" t="s">
        <v>428</v>
      </c>
      <c r="C181" s="74">
        <v>0</v>
      </c>
      <c r="D181" s="143">
        <f t="shared" si="1"/>
        <v>0</v>
      </c>
      <c r="E181" s="71"/>
    </row>
    <row r="182" spans="1:5" x14ac:dyDescent="0.2">
      <c r="A182" s="199">
        <v>5440</v>
      </c>
      <c r="B182" s="193" t="s">
        <v>429</v>
      </c>
      <c r="C182" s="194">
        <v>0</v>
      </c>
      <c r="D182" s="200">
        <f t="shared" si="1"/>
        <v>0</v>
      </c>
      <c r="E182" s="193"/>
    </row>
    <row r="183" spans="1:5" x14ac:dyDescent="0.2">
      <c r="A183" s="73">
        <v>5441</v>
      </c>
      <c r="B183" s="71" t="s">
        <v>429</v>
      </c>
      <c r="C183" s="74">
        <v>0</v>
      </c>
      <c r="D183" s="143">
        <f t="shared" si="1"/>
        <v>0</v>
      </c>
      <c r="E183" s="71"/>
    </row>
    <row r="184" spans="1:5" x14ac:dyDescent="0.2">
      <c r="A184" s="199">
        <v>5450</v>
      </c>
      <c r="B184" s="193" t="s">
        <v>430</v>
      </c>
      <c r="C184" s="194">
        <v>0</v>
      </c>
      <c r="D184" s="200">
        <f t="shared" si="1"/>
        <v>0</v>
      </c>
      <c r="E184" s="193"/>
    </row>
    <row r="185" spans="1:5" x14ac:dyDescent="0.2">
      <c r="A185" s="73">
        <v>5451</v>
      </c>
      <c r="B185" s="71" t="s">
        <v>431</v>
      </c>
      <c r="C185" s="74">
        <v>0</v>
      </c>
      <c r="D185" s="143">
        <f t="shared" si="1"/>
        <v>0</v>
      </c>
      <c r="E185" s="71"/>
    </row>
    <row r="186" spans="1:5" x14ac:dyDescent="0.2">
      <c r="A186" s="73">
        <v>5452</v>
      </c>
      <c r="B186" s="71" t="s">
        <v>432</v>
      </c>
      <c r="C186" s="74">
        <v>0</v>
      </c>
      <c r="D186" s="143">
        <f t="shared" si="1"/>
        <v>0</v>
      </c>
      <c r="E186" s="71"/>
    </row>
    <row r="187" spans="1:5" x14ac:dyDescent="0.2">
      <c r="A187" s="199">
        <v>5500</v>
      </c>
      <c r="B187" s="193" t="s">
        <v>433</v>
      </c>
      <c r="C187" s="194">
        <f>+C188+C197+C200+C206+C208+C210</f>
        <v>3842788.8</v>
      </c>
      <c r="D187" s="200">
        <f t="shared" si="1"/>
        <v>4.1384720611831252E-2</v>
      </c>
      <c r="E187" s="193"/>
    </row>
    <row r="188" spans="1:5" x14ac:dyDescent="0.2">
      <c r="A188" s="199">
        <v>5510</v>
      </c>
      <c r="B188" s="193" t="s">
        <v>434</v>
      </c>
      <c r="C188" s="194">
        <f>SUM(C189:C196)</f>
        <v>3842788.8</v>
      </c>
      <c r="D188" s="200">
        <f t="shared" si="1"/>
        <v>4.1384720611831252E-2</v>
      </c>
      <c r="E188" s="193"/>
    </row>
    <row r="189" spans="1:5" x14ac:dyDescent="0.2">
      <c r="A189" s="73">
        <v>5511</v>
      </c>
      <c r="B189" s="71" t="s">
        <v>435</v>
      </c>
      <c r="C189" s="74">
        <v>0</v>
      </c>
      <c r="D189" s="143">
        <f t="shared" si="1"/>
        <v>0</v>
      </c>
      <c r="E189" s="71"/>
    </row>
    <row r="190" spans="1:5" x14ac:dyDescent="0.2">
      <c r="A190" s="73">
        <v>5512</v>
      </c>
      <c r="B190" s="71" t="s">
        <v>436</v>
      </c>
      <c r="C190" s="74">
        <v>0</v>
      </c>
      <c r="D190" s="143">
        <f t="shared" si="1"/>
        <v>0</v>
      </c>
      <c r="E190" s="71"/>
    </row>
    <row r="191" spans="1:5" x14ac:dyDescent="0.2">
      <c r="A191" s="73">
        <v>5513</v>
      </c>
      <c r="B191" s="71" t="s">
        <v>437</v>
      </c>
      <c r="C191" s="74">
        <v>0</v>
      </c>
      <c r="D191" s="143">
        <f t="shared" si="1"/>
        <v>0</v>
      </c>
      <c r="E191" s="71"/>
    </row>
    <row r="192" spans="1:5" x14ac:dyDescent="0.2">
      <c r="A192" s="73">
        <v>5514</v>
      </c>
      <c r="B192" s="71" t="s">
        <v>438</v>
      </c>
      <c r="C192" s="74">
        <v>0</v>
      </c>
      <c r="D192" s="143">
        <f t="shared" si="1"/>
        <v>0</v>
      </c>
      <c r="E192" s="71"/>
    </row>
    <row r="193" spans="1:5" ht="22.5" x14ac:dyDescent="0.2">
      <c r="A193" s="73">
        <v>5515</v>
      </c>
      <c r="B193" s="71" t="s">
        <v>439</v>
      </c>
      <c r="C193" s="74">
        <v>3842788.8</v>
      </c>
      <c r="D193" s="143">
        <f t="shared" si="1"/>
        <v>4.1384720611831252E-2</v>
      </c>
      <c r="E193" s="72" t="s">
        <v>724</v>
      </c>
    </row>
    <row r="194" spans="1:5" x14ac:dyDescent="0.2">
      <c r="A194" s="73">
        <v>5516</v>
      </c>
      <c r="B194" s="71" t="s">
        <v>440</v>
      </c>
      <c r="C194" s="74">
        <v>0</v>
      </c>
      <c r="D194" s="143">
        <f t="shared" si="1"/>
        <v>0</v>
      </c>
      <c r="E194" s="71"/>
    </row>
    <row r="195" spans="1:5" x14ac:dyDescent="0.2">
      <c r="A195" s="73">
        <v>5517</v>
      </c>
      <c r="B195" s="71" t="s">
        <v>441</v>
      </c>
      <c r="C195" s="74">
        <v>0</v>
      </c>
      <c r="D195" s="143">
        <f t="shared" si="1"/>
        <v>0</v>
      </c>
      <c r="E195" s="71"/>
    </row>
    <row r="196" spans="1:5" x14ac:dyDescent="0.2">
      <c r="A196" s="73">
        <v>5518</v>
      </c>
      <c r="B196" s="71" t="s">
        <v>81</v>
      </c>
      <c r="C196" s="74">
        <v>0</v>
      </c>
      <c r="D196" s="143">
        <f t="shared" si="1"/>
        <v>0</v>
      </c>
      <c r="E196" s="71"/>
    </row>
    <row r="197" spans="1:5" x14ac:dyDescent="0.2">
      <c r="A197" s="199">
        <v>5520</v>
      </c>
      <c r="B197" s="193" t="s">
        <v>80</v>
      </c>
      <c r="C197" s="194">
        <v>0</v>
      </c>
      <c r="D197" s="200">
        <f t="shared" si="1"/>
        <v>0</v>
      </c>
      <c r="E197" s="193"/>
    </row>
    <row r="198" spans="1:5" x14ac:dyDescent="0.2">
      <c r="A198" s="73">
        <v>5521</v>
      </c>
      <c r="B198" s="71" t="s">
        <v>442</v>
      </c>
      <c r="C198" s="74">
        <v>0</v>
      </c>
      <c r="D198" s="143">
        <f t="shared" si="1"/>
        <v>0</v>
      </c>
      <c r="E198" s="71"/>
    </row>
    <row r="199" spans="1:5" x14ac:dyDescent="0.2">
      <c r="A199" s="73">
        <v>5522</v>
      </c>
      <c r="B199" s="71" t="s">
        <v>443</v>
      </c>
      <c r="C199" s="74">
        <v>0</v>
      </c>
      <c r="D199" s="143">
        <f t="shared" si="1"/>
        <v>0</v>
      </c>
      <c r="E199" s="71"/>
    </row>
    <row r="200" spans="1:5" x14ac:dyDescent="0.2">
      <c r="A200" s="199">
        <v>5530</v>
      </c>
      <c r="B200" s="193" t="s">
        <v>444</v>
      </c>
      <c r="C200" s="194">
        <v>0</v>
      </c>
      <c r="D200" s="200">
        <f t="shared" si="1"/>
        <v>0</v>
      </c>
      <c r="E200" s="193"/>
    </row>
    <row r="201" spans="1:5" x14ac:dyDescent="0.2">
      <c r="A201" s="73">
        <v>5531</v>
      </c>
      <c r="B201" s="71" t="s">
        <v>445</v>
      </c>
      <c r="C201" s="74">
        <v>0</v>
      </c>
      <c r="D201" s="143">
        <f t="shared" si="1"/>
        <v>0</v>
      </c>
      <c r="E201" s="71"/>
    </row>
    <row r="202" spans="1:5" x14ac:dyDescent="0.2">
      <c r="A202" s="73">
        <v>5532</v>
      </c>
      <c r="B202" s="71" t="s">
        <v>446</v>
      </c>
      <c r="C202" s="74">
        <v>0</v>
      </c>
      <c r="D202" s="143">
        <f t="shared" si="1"/>
        <v>0</v>
      </c>
      <c r="E202" s="71"/>
    </row>
    <row r="203" spans="1:5" x14ac:dyDescent="0.2">
      <c r="A203" s="73">
        <v>5533</v>
      </c>
      <c r="B203" s="71" t="s">
        <v>447</v>
      </c>
      <c r="C203" s="74">
        <v>0</v>
      </c>
      <c r="D203" s="143">
        <f t="shared" si="1"/>
        <v>0</v>
      </c>
      <c r="E203" s="71"/>
    </row>
    <row r="204" spans="1:5" x14ac:dyDescent="0.2">
      <c r="A204" s="73">
        <v>5534</v>
      </c>
      <c r="B204" s="71" t="s">
        <v>448</v>
      </c>
      <c r="C204" s="74">
        <v>0</v>
      </c>
      <c r="D204" s="143">
        <f t="shared" si="1"/>
        <v>0</v>
      </c>
      <c r="E204" s="71"/>
    </row>
    <row r="205" spans="1:5" x14ac:dyDescent="0.2">
      <c r="A205" s="73">
        <v>5535</v>
      </c>
      <c r="B205" s="71" t="s">
        <v>449</v>
      </c>
      <c r="C205" s="74">
        <v>0</v>
      </c>
      <c r="D205" s="143">
        <f t="shared" si="1"/>
        <v>0</v>
      </c>
      <c r="E205" s="71"/>
    </row>
    <row r="206" spans="1:5" x14ac:dyDescent="0.2">
      <c r="A206" s="199">
        <v>5540</v>
      </c>
      <c r="B206" s="193" t="s">
        <v>450</v>
      </c>
      <c r="C206" s="194">
        <v>0</v>
      </c>
      <c r="D206" s="200">
        <f t="shared" si="1"/>
        <v>0</v>
      </c>
      <c r="E206" s="193"/>
    </row>
    <row r="207" spans="1:5" x14ac:dyDescent="0.2">
      <c r="A207" s="73">
        <v>5541</v>
      </c>
      <c r="B207" s="71" t="s">
        <v>450</v>
      </c>
      <c r="C207" s="74">
        <v>0</v>
      </c>
      <c r="D207" s="143">
        <f t="shared" si="1"/>
        <v>0</v>
      </c>
      <c r="E207" s="71"/>
    </row>
    <row r="208" spans="1:5" x14ac:dyDescent="0.2">
      <c r="A208" s="199">
        <v>5550</v>
      </c>
      <c r="B208" s="193" t="s">
        <v>451</v>
      </c>
      <c r="C208" s="194">
        <v>0</v>
      </c>
      <c r="D208" s="200">
        <f t="shared" si="1"/>
        <v>0</v>
      </c>
      <c r="E208" s="193"/>
    </row>
    <row r="209" spans="1:5" x14ac:dyDescent="0.2">
      <c r="A209" s="73">
        <v>5551</v>
      </c>
      <c r="B209" s="71" t="s">
        <v>451</v>
      </c>
      <c r="C209" s="74">
        <v>0</v>
      </c>
      <c r="D209" s="143">
        <f t="shared" si="1"/>
        <v>0</v>
      </c>
      <c r="E209" s="71"/>
    </row>
    <row r="210" spans="1:5" x14ac:dyDescent="0.2">
      <c r="A210" s="199">
        <v>5590</v>
      </c>
      <c r="B210" s="193" t="s">
        <v>452</v>
      </c>
      <c r="C210" s="194">
        <v>0</v>
      </c>
      <c r="D210" s="200">
        <f t="shared" si="1"/>
        <v>0</v>
      </c>
      <c r="E210" s="193"/>
    </row>
    <row r="211" spans="1:5" x14ac:dyDescent="0.2">
      <c r="A211" s="73">
        <v>5591</v>
      </c>
      <c r="B211" s="71" t="s">
        <v>453</v>
      </c>
      <c r="C211" s="74">
        <v>0</v>
      </c>
      <c r="D211" s="143">
        <f t="shared" si="1"/>
        <v>0</v>
      </c>
      <c r="E211" s="71"/>
    </row>
    <row r="212" spans="1:5" x14ac:dyDescent="0.2">
      <c r="A212" s="73">
        <v>5592</v>
      </c>
      <c r="B212" s="71" t="s">
        <v>454</v>
      </c>
      <c r="C212" s="74">
        <v>0</v>
      </c>
      <c r="D212" s="143">
        <f t="shared" si="1"/>
        <v>0</v>
      </c>
      <c r="E212" s="71"/>
    </row>
    <row r="213" spans="1:5" x14ac:dyDescent="0.2">
      <c r="A213" s="73">
        <v>5593</v>
      </c>
      <c r="B213" s="71" t="s">
        <v>455</v>
      </c>
      <c r="C213" s="74">
        <v>0</v>
      </c>
      <c r="D213" s="143">
        <f t="shared" si="1"/>
        <v>0</v>
      </c>
      <c r="E213" s="71"/>
    </row>
    <row r="214" spans="1:5" x14ac:dyDescent="0.2">
      <c r="A214" s="73">
        <v>5594</v>
      </c>
      <c r="B214" s="71" t="s">
        <v>521</v>
      </c>
      <c r="C214" s="74">
        <v>0</v>
      </c>
      <c r="D214" s="143">
        <f t="shared" si="1"/>
        <v>0</v>
      </c>
      <c r="E214" s="71"/>
    </row>
    <row r="215" spans="1:5" x14ac:dyDescent="0.2">
      <c r="A215" s="73">
        <v>5595</v>
      </c>
      <c r="B215" s="71" t="s">
        <v>457</v>
      </c>
      <c r="C215" s="74">
        <v>0</v>
      </c>
      <c r="D215" s="143">
        <f t="shared" si="1"/>
        <v>0</v>
      </c>
      <c r="E215" s="71"/>
    </row>
    <row r="216" spans="1:5" x14ac:dyDescent="0.2">
      <c r="A216" s="73">
        <v>5596</v>
      </c>
      <c r="B216" s="71" t="s">
        <v>350</v>
      </c>
      <c r="C216" s="74">
        <v>0</v>
      </c>
      <c r="D216" s="143">
        <f t="shared" si="1"/>
        <v>0</v>
      </c>
      <c r="E216" s="71"/>
    </row>
    <row r="217" spans="1:5" x14ac:dyDescent="0.2">
      <c r="A217" s="73">
        <v>5597</v>
      </c>
      <c r="B217" s="71" t="s">
        <v>458</v>
      </c>
      <c r="C217" s="74">
        <v>0</v>
      </c>
      <c r="D217" s="143">
        <f t="shared" si="1"/>
        <v>0</v>
      </c>
      <c r="E217" s="71"/>
    </row>
    <row r="218" spans="1:5" x14ac:dyDescent="0.2">
      <c r="A218" s="73">
        <v>5598</v>
      </c>
      <c r="B218" s="71" t="s">
        <v>522</v>
      </c>
      <c r="C218" s="74">
        <v>0</v>
      </c>
      <c r="D218" s="143">
        <f t="shared" si="1"/>
        <v>0</v>
      </c>
      <c r="E218" s="71"/>
    </row>
    <row r="219" spans="1:5" x14ac:dyDescent="0.2">
      <c r="A219" s="73">
        <v>5599</v>
      </c>
      <c r="B219" s="71" t="s">
        <v>459</v>
      </c>
      <c r="C219" s="74">
        <v>0</v>
      </c>
      <c r="D219" s="143">
        <f t="shared" si="1"/>
        <v>0</v>
      </c>
      <c r="E219" s="71"/>
    </row>
    <row r="220" spans="1:5" x14ac:dyDescent="0.2">
      <c r="A220" s="199">
        <v>5600</v>
      </c>
      <c r="B220" s="193" t="s">
        <v>79</v>
      </c>
      <c r="C220" s="194">
        <v>0</v>
      </c>
      <c r="D220" s="200">
        <f t="shared" si="1"/>
        <v>0</v>
      </c>
      <c r="E220" s="193"/>
    </row>
    <row r="221" spans="1:5" x14ac:dyDescent="0.2">
      <c r="A221" s="199">
        <v>5610</v>
      </c>
      <c r="B221" s="193" t="s">
        <v>460</v>
      </c>
      <c r="C221" s="194">
        <v>0</v>
      </c>
      <c r="D221" s="200">
        <f t="shared" si="1"/>
        <v>0</v>
      </c>
      <c r="E221" s="193"/>
    </row>
    <row r="222" spans="1:5" x14ac:dyDescent="0.2">
      <c r="A222" s="73">
        <v>5611</v>
      </c>
      <c r="B222" s="71" t="s">
        <v>461</v>
      </c>
      <c r="C222" s="74">
        <v>0</v>
      </c>
      <c r="D222" s="143">
        <f t="shared" si="1"/>
        <v>0</v>
      </c>
      <c r="E222" s="7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179</v>
      </c>
      <c r="B2" s="26" t="s">
        <v>50</v>
      </c>
    </row>
    <row r="3" spans="1:2" x14ac:dyDescent="0.2">
      <c r="A3" s="34"/>
      <c r="B3" s="4"/>
    </row>
    <row r="4" spans="1:2" ht="14.1" customHeight="1" x14ac:dyDescent="0.2">
      <c r="A4" s="117" t="s">
        <v>580</v>
      </c>
      <c r="B4" s="29" t="s">
        <v>78</v>
      </c>
    </row>
    <row r="5" spans="1:2" ht="14.1" customHeight="1" x14ac:dyDescent="0.2">
      <c r="A5" s="118"/>
      <c r="B5" s="29" t="s">
        <v>51</v>
      </c>
    </row>
    <row r="6" spans="1:2" ht="14.1" customHeight="1" x14ac:dyDescent="0.2">
      <c r="A6" s="118"/>
      <c r="B6" s="29" t="s">
        <v>148</v>
      </c>
    </row>
    <row r="7" spans="1:2" ht="14.1" customHeight="1" x14ac:dyDescent="0.2">
      <c r="A7" s="118"/>
      <c r="B7" s="29" t="s">
        <v>63</v>
      </c>
    </row>
    <row r="8" spans="1:2" x14ac:dyDescent="0.2">
      <c r="A8" s="118"/>
    </row>
    <row r="9" spans="1:2" x14ac:dyDescent="0.2">
      <c r="A9" s="117" t="s">
        <v>581</v>
      </c>
      <c r="B9" s="27" t="s">
        <v>150</v>
      </c>
    </row>
    <row r="10" spans="1:2" ht="15" customHeight="1" x14ac:dyDescent="0.2">
      <c r="A10" s="118"/>
      <c r="B10" s="35" t="s">
        <v>63</v>
      </c>
    </row>
    <row r="11" spans="1:2" x14ac:dyDescent="0.2">
      <c r="A11" s="118"/>
    </row>
    <row r="12" spans="1:2" x14ac:dyDescent="0.2">
      <c r="A12" s="117" t="s">
        <v>582</v>
      </c>
      <c r="B12" s="27" t="s">
        <v>150</v>
      </c>
    </row>
    <row r="13" spans="1:2" ht="22.5" x14ac:dyDescent="0.2">
      <c r="A13" s="118"/>
      <c r="B13" s="27" t="s">
        <v>70</v>
      </c>
    </row>
    <row r="14" spans="1:2" x14ac:dyDescent="0.2">
      <c r="A14" s="118"/>
      <c r="B14" s="35" t="s">
        <v>63</v>
      </c>
    </row>
    <row r="15" spans="1:2" x14ac:dyDescent="0.2">
      <c r="A15" s="118"/>
    </row>
    <row r="16" spans="1:2" x14ac:dyDescent="0.2">
      <c r="A16" s="118"/>
    </row>
    <row r="17" spans="1:2" ht="15" customHeight="1" x14ac:dyDescent="0.2">
      <c r="A17" s="117" t="s">
        <v>584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G30"/>
  <sheetViews>
    <sheetView workbookViewId="0">
      <selection activeCell="C18" sqref="C18"/>
    </sheetView>
  </sheetViews>
  <sheetFormatPr baseColWidth="10" defaultColWidth="9.140625" defaultRowHeight="11.25" x14ac:dyDescent="0.2"/>
  <cols>
    <col min="1" max="1" width="16.85546875" style="52" customWidth="1"/>
    <col min="2" max="2" width="48.140625" style="52" customWidth="1"/>
    <col min="3" max="3" width="22.85546875" style="52" customWidth="1"/>
    <col min="4" max="5" width="16.7109375" style="52" customWidth="1"/>
    <col min="6" max="6" width="9.140625" style="52"/>
    <col min="7" max="7" width="10.85546875" style="52" bestFit="1" customWidth="1"/>
    <col min="8" max="16384" width="9.140625" style="52"/>
  </cols>
  <sheetData>
    <row r="1" spans="1:7" ht="18.95" customHeight="1" x14ac:dyDescent="0.2">
      <c r="A1" s="159" t="str">
        <f>ESF!A1</f>
        <v xml:space="preserve">PATRONATO DE BOMBEROS DE LEON GTO
</v>
      </c>
      <c r="B1" s="159"/>
      <c r="C1" s="159"/>
      <c r="D1" s="50" t="s">
        <v>185</v>
      </c>
      <c r="E1" s="51">
        <f>ESF!H1</f>
        <v>2020</v>
      </c>
    </row>
    <row r="2" spans="1:7" ht="18.95" customHeight="1" x14ac:dyDescent="0.2">
      <c r="A2" s="159" t="s">
        <v>462</v>
      </c>
      <c r="B2" s="159"/>
      <c r="C2" s="159"/>
      <c r="D2" s="50" t="s">
        <v>187</v>
      </c>
      <c r="E2" s="51" t="str">
        <f>ESF!H2</f>
        <v>Trimestral</v>
      </c>
    </row>
    <row r="3" spans="1:7" ht="18.95" customHeight="1" x14ac:dyDescent="0.2">
      <c r="A3" s="159" t="str">
        <f>ESF!A3</f>
        <v>Correspondiente del 01  de Enero al 31 de Diciembre de 2020</v>
      </c>
      <c r="B3" s="159"/>
      <c r="C3" s="159"/>
      <c r="D3" s="50" t="s">
        <v>189</v>
      </c>
      <c r="E3" s="51">
        <f>ESF!H3</f>
        <v>2</v>
      </c>
    </row>
    <row r="4" spans="1:7" x14ac:dyDescent="0.2">
      <c r="A4" s="53" t="s">
        <v>190</v>
      </c>
      <c r="B4" s="54"/>
      <c r="C4" s="54"/>
      <c r="D4" s="54"/>
      <c r="E4" s="54"/>
    </row>
    <row r="6" spans="1:7" x14ac:dyDescent="0.2">
      <c r="A6" s="54" t="s">
        <v>163</v>
      </c>
      <c r="B6" s="54"/>
      <c r="C6" s="54"/>
      <c r="D6" s="54"/>
      <c r="E6" s="54"/>
    </row>
    <row r="7" spans="1:7" x14ac:dyDescent="0.2">
      <c r="A7" s="55" t="s">
        <v>146</v>
      </c>
      <c r="B7" s="55" t="s">
        <v>143</v>
      </c>
      <c r="C7" s="55" t="s">
        <v>144</v>
      </c>
      <c r="D7" s="55" t="s">
        <v>145</v>
      </c>
      <c r="E7" s="55" t="s">
        <v>147</v>
      </c>
    </row>
    <row r="8" spans="1:7" x14ac:dyDescent="0.2">
      <c r="A8" s="201">
        <v>3110</v>
      </c>
      <c r="B8" s="202" t="s">
        <v>329</v>
      </c>
      <c r="C8" s="203">
        <v>19972929.789999999</v>
      </c>
      <c r="D8" s="202"/>
      <c r="E8" s="202" t="s">
        <v>725</v>
      </c>
      <c r="G8" s="57"/>
    </row>
    <row r="9" spans="1:7" x14ac:dyDescent="0.2">
      <c r="A9" s="56">
        <v>3120</v>
      </c>
      <c r="B9" s="52" t="s">
        <v>463</v>
      </c>
      <c r="C9" s="57">
        <v>0</v>
      </c>
    </row>
    <row r="10" spans="1:7" x14ac:dyDescent="0.2">
      <c r="A10" s="56">
        <v>3130</v>
      </c>
      <c r="B10" s="52" t="s">
        <v>464</v>
      </c>
      <c r="C10" s="57">
        <v>0</v>
      </c>
    </row>
    <row r="12" spans="1:7" x14ac:dyDescent="0.2">
      <c r="A12" s="54" t="s">
        <v>165</v>
      </c>
      <c r="B12" s="54"/>
      <c r="C12" s="54"/>
      <c r="D12" s="54"/>
      <c r="E12" s="54"/>
    </row>
    <row r="13" spans="1:7" x14ac:dyDescent="0.2">
      <c r="A13" s="55" t="s">
        <v>146</v>
      </c>
      <c r="B13" s="55" t="s">
        <v>143</v>
      </c>
      <c r="C13" s="55" t="s">
        <v>144</v>
      </c>
      <c r="D13" s="55" t="s">
        <v>465</v>
      </c>
      <c r="E13" s="55"/>
    </row>
    <row r="14" spans="1:7" x14ac:dyDescent="0.2">
      <c r="A14" s="205">
        <v>3210</v>
      </c>
      <c r="B14" s="206" t="s">
        <v>466</v>
      </c>
      <c r="C14" s="207">
        <v>-7220852.0900000036</v>
      </c>
      <c r="D14" s="206"/>
      <c r="E14" s="206" t="s">
        <v>730</v>
      </c>
    </row>
    <row r="15" spans="1:7" x14ac:dyDescent="0.2">
      <c r="A15" s="201">
        <v>3220</v>
      </c>
      <c r="B15" s="202" t="s">
        <v>467</v>
      </c>
      <c r="C15" s="203">
        <f>SUM(C16:C18)</f>
        <v>23079546.479999997</v>
      </c>
      <c r="D15" s="202"/>
      <c r="E15" s="204"/>
      <c r="G15" s="57"/>
    </row>
    <row r="16" spans="1:7" ht="22.5" x14ac:dyDescent="0.2">
      <c r="A16" s="56" t="s">
        <v>726</v>
      </c>
      <c r="B16" s="52" t="s">
        <v>727</v>
      </c>
      <c r="C16" s="57">
        <v>21227296.629999999</v>
      </c>
      <c r="E16" s="144" t="s">
        <v>731</v>
      </c>
    </row>
    <row r="17" spans="1:5" ht="22.5" x14ac:dyDescent="0.2">
      <c r="A17" s="56" t="s">
        <v>728</v>
      </c>
      <c r="B17" s="52" t="s">
        <v>729</v>
      </c>
      <c r="C17" s="57">
        <v>1849961.15</v>
      </c>
      <c r="E17" s="144" t="s">
        <v>731</v>
      </c>
    </row>
    <row r="18" spans="1:5" ht="22.5" x14ac:dyDescent="0.2">
      <c r="A18" s="56" t="s">
        <v>767</v>
      </c>
      <c r="B18" s="52" t="s">
        <v>768</v>
      </c>
      <c r="C18" s="57">
        <v>2288.6999999999998</v>
      </c>
      <c r="E18" s="144" t="s">
        <v>731</v>
      </c>
    </row>
    <row r="19" spans="1:5" x14ac:dyDescent="0.2">
      <c r="A19" s="56">
        <v>3230</v>
      </c>
      <c r="B19" s="52" t="s">
        <v>468</v>
      </c>
      <c r="C19" s="57">
        <v>0</v>
      </c>
    </row>
    <row r="20" spans="1:5" x14ac:dyDescent="0.2">
      <c r="A20" s="56">
        <v>3231</v>
      </c>
      <c r="B20" s="52" t="s">
        <v>469</v>
      </c>
      <c r="C20" s="57">
        <v>0</v>
      </c>
    </row>
    <row r="21" spans="1:5" x14ac:dyDescent="0.2">
      <c r="A21" s="56">
        <v>3232</v>
      </c>
      <c r="B21" s="52" t="s">
        <v>470</v>
      </c>
      <c r="C21" s="57">
        <v>0</v>
      </c>
    </row>
    <row r="22" spans="1:5" x14ac:dyDescent="0.2">
      <c r="A22" s="56">
        <v>3233</v>
      </c>
      <c r="B22" s="52" t="s">
        <v>471</v>
      </c>
      <c r="C22" s="57">
        <v>0</v>
      </c>
    </row>
    <row r="23" spans="1:5" x14ac:dyDescent="0.2">
      <c r="A23" s="56">
        <v>3239</v>
      </c>
      <c r="B23" s="52" t="s">
        <v>472</v>
      </c>
      <c r="C23" s="57">
        <v>0</v>
      </c>
    </row>
    <row r="24" spans="1:5" x14ac:dyDescent="0.2">
      <c r="A24" s="56">
        <v>3240</v>
      </c>
      <c r="B24" s="52" t="s">
        <v>473</v>
      </c>
      <c r="C24" s="57">
        <v>0</v>
      </c>
    </row>
    <row r="25" spans="1:5" x14ac:dyDescent="0.2">
      <c r="A25" s="56">
        <v>3241</v>
      </c>
      <c r="B25" s="52" t="s">
        <v>474</v>
      </c>
      <c r="C25" s="57">
        <v>0</v>
      </c>
    </row>
    <row r="26" spans="1:5" x14ac:dyDescent="0.2">
      <c r="A26" s="56">
        <v>3242</v>
      </c>
      <c r="B26" s="52" t="s">
        <v>475</v>
      </c>
      <c r="C26" s="57">
        <v>0</v>
      </c>
    </row>
    <row r="27" spans="1:5" x14ac:dyDescent="0.2">
      <c r="A27" s="56">
        <v>3243</v>
      </c>
      <c r="B27" s="52" t="s">
        <v>476</v>
      </c>
      <c r="C27" s="57">
        <v>0</v>
      </c>
    </row>
    <row r="28" spans="1:5" x14ac:dyDescent="0.2">
      <c r="A28" s="56">
        <v>3250</v>
      </c>
      <c r="B28" s="52" t="s">
        <v>477</v>
      </c>
      <c r="C28" s="57">
        <v>0</v>
      </c>
    </row>
    <row r="29" spans="1:5" x14ac:dyDescent="0.2">
      <c r="A29" s="56">
        <v>3251</v>
      </c>
      <c r="B29" s="52" t="s">
        <v>478</v>
      </c>
      <c r="C29" s="57">
        <v>0</v>
      </c>
    </row>
    <row r="30" spans="1:5" x14ac:dyDescent="0.2">
      <c r="A30" s="56">
        <v>3252</v>
      </c>
      <c r="B30" s="52" t="s">
        <v>479</v>
      </c>
      <c r="C30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A5" s="117" t="s">
        <v>25</v>
      </c>
      <c r="B5" s="29" t="s">
        <v>51</v>
      </c>
    </row>
    <row r="6" spans="1:2" ht="15" customHeight="1" x14ac:dyDescent="0.2">
      <c r="B6" s="29" t="s">
        <v>164</v>
      </c>
    </row>
    <row r="7" spans="1:2" ht="15" customHeight="1" x14ac:dyDescent="0.2">
      <c r="B7" s="29" t="s">
        <v>73</v>
      </c>
    </row>
    <row r="8" spans="1:2" ht="15" customHeight="1" x14ac:dyDescent="0.2">
      <c r="B8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J95"/>
  <sheetViews>
    <sheetView workbookViewId="0">
      <selection activeCell="D67" sqref="D67"/>
    </sheetView>
  </sheetViews>
  <sheetFormatPr baseColWidth="10" defaultColWidth="9.140625" defaultRowHeight="11.25" x14ac:dyDescent="0.2"/>
  <cols>
    <col min="1" max="1" width="18.42578125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6" width="17.28515625" style="52" customWidth="1"/>
    <col min="7" max="7" width="9.140625" style="52"/>
    <col min="8" max="10" width="12" style="52" bestFit="1" customWidth="1"/>
    <col min="11" max="16384" width="9.140625" style="52"/>
  </cols>
  <sheetData>
    <row r="1" spans="1:10" s="58" customFormat="1" ht="18.95" customHeight="1" x14ac:dyDescent="0.25">
      <c r="A1" s="159" t="str">
        <f>ESF!A1</f>
        <v xml:space="preserve">PATRONATO DE BOMBEROS DE LEON GTO
</v>
      </c>
      <c r="B1" s="159"/>
      <c r="C1" s="159"/>
      <c r="D1" s="50" t="s">
        <v>185</v>
      </c>
      <c r="E1" s="51">
        <f>ESF!H1</f>
        <v>2020</v>
      </c>
    </row>
    <row r="2" spans="1:10" s="58" customFormat="1" ht="18.95" customHeight="1" x14ac:dyDescent="0.25">
      <c r="A2" s="159" t="s">
        <v>480</v>
      </c>
      <c r="B2" s="159"/>
      <c r="C2" s="159"/>
      <c r="D2" s="50" t="s">
        <v>187</v>
      </c>
      <c r="E2" s="51" t="str">
        <f>ESF!H2</f>
        <v>Trimestral</v>
      </c>
    </row>
    <row r="3" spans="1:10" s="58" customFormat="1" ht="18.95" customHeight="1" x14ac:dyDescent="0.25">
      <c r="A3" s="159" t="str">
        <f>ESF!A3</f>
        <v>Correspondiente del 01  de Enero al 31 de Diciembre de 2020</v>
      </c>
      <c r="B3" s="159"/>
      <c r="C3" s="159"/>
      <c r="D3" s="50" t="s">
        <v>189</v>
      </c>
      <c r="E3" s="51">
        <f>ESF!H3</f>
        <v>2</v>
      </c>
    </row>
    <row r="4" spans="1:10" x14ac:dyDescent="0.2">
      <c r="A4" s="53" t="s">
        <v>190</v>
      </c>
      <c r="B4" s="54"/>
      <c r="C4" s="54"/>
      <c r="D4" s="54"/>
      <c r="E4" s="54"/>
    </row>
    <row r="6" spans="1:10" x14ac:dyDescent="0.2">
      <c r="A6" s="54" t="s">
        <v>166</v>
      </c>
      <c r="B6" s="54"/>
      <c r="C6" s="54"/>
      <c r="D6" s="54"/>
      <c r="E6" s="54"/>
    </row>
    <row r="7" spans="1:10" x14ac:dyDescent="0.2">
      <c r="A7" s="55" t="s">
        <v>146</v>
      </c>
      <c r="B7" s="55" t="s">
        <v>143</v>
      </c>
      <c r="C7" s="55" t="s">
        <v>168</v>
      </c>
      <c r="D7" s="55" t="s">
        <v>169</v>
      </c>
      <c r="E7" s="55"/>
    </row>
    <row r="8" spans="1:10" x14ac:dyDescent="0.2">
      <c r="A8" s="201">
        <v>1111</v>
      </c>
      <c r="B8" s="202" t="s">
        <v>481</v>
      </c>
      <c r="C8" s="203">
        <f>+C9</f>
        <v>8500</v>
      </c>
      <c r="D8" s="203">
        <f t="shared" ref="D8:E8" si="0">+D9</f>
        <v>8500</v>
      </c>
      <c r="E8" s="203">
        <f t="shared" si="0"/>
        <v>0</v>
      </c>
    </row>
    <row r="9" spans="1:10" x14ac:dyDescent="0.2">
      <c r="A9" s="201" t="s">
        <v>732</v>
      </c>
      <c r="B9" s="202"/>
      <c r="C9" s="203">
        <f>SUM(C10:C12)</f>
        <v>8500</v>
      </c>
      <c r="D9" s="203">
        <f t="shared" ref="D9:E9" si="1">SUM(D10:D12)</f>
        <v>8500</v>
      </c>
      <c r="E9" s="203">
        <f t="shared" si="1"/>
        <v>0</v>
      </c>
    </row>
    <row r="10" spans="1:10" x14ac:dyDescent="0.2">
      <c r="A10" s="56" t="s">
        <v>733</v>
      </c>
      <c r="B10" s="52" t="s">
        <v>787</v>
      </c>
      <c r="C10" s="57">
        <v>4000</v>
      </c>
      <c r="D10" s="57">
        <v>4000</v>
      </c>
      <c r="E10" s="57">
        <f>+C10-D10</f>
        <v>0</v>
      </c>
    </row>
    <row r="11" spans="1:10" x14ac:dyDescent="0.2">
      <c r="A11" s="56" t="s">
        <v>734</v>
      </c>
      <c r="B11" s="52" t="s">
        <v>788</v>
      </c>
      <c r="C11" s="57">
        <v>2000</v>
      </c>
      <c r="D11" s="57">
        <v>2000</v>
      </c>
      <c r="E11" s="57">
        <f t="shared" ref="E11:E12" si="2">+C11-D11</f>
        <v>0</v>
      </c>
    </row>
    <row r="12" spans="1:10" x14ac:dyDescent="0.2">
      <c r="A12" s="56" t="s">
        <v>735</v>
      </c>
      <c r="B12" s="52" t="s">
        <v>789</v>
      </c>
      <c r="C12" s="57">
        <v>2500</v>
      </c>
      <c r="D12" s="57">
        <v>2500</v>
      </c>
      <c r="E12" s="57">
        <f t="shared" si="2"/>
        <v>0</v>
      </c>
    </row>
    <row r="13" spans="1:10" x14ac:dyDescent="0.2">
      <c r="A13" s="201">
        <v>1112</v>
      </c>
      <c r="B13" s="202" t="s">
        <v>482</v>
      </c>
      <c r="C13" s="203">
        <f>+C14</f>
        <v>11478640.98</v>
      </c>
      <c r="D13" s="203">
        <f t="shared" ref="D13:E13" si="3">+D14</f>
        <v>13355877.090000002</v>
      </c>
      <c r="E13" s="203">
        <f t="shared" si="3"/>
        <v>-1877236.110000001</v>
      </c>
    </row>
    <row r="14" spans="1:10" x14ac:dyDescent="0.2">
      <c r="A14" s="201" t="s">
        <v>736</v>
      </c>
      <c r="B14" s="202" t="s">
        <v>737</v>
      </c>
      <c r="C14" s="203">
        <f>+C15+C23</f>
        <v>11478640.98</v>
      </c>
      <c r="D14" s="203">
        <f t="shared" ref="D14:E14" si="4">+D15+D23</f>
        <v>13355877.090000002</v>
      </c>
      <c r="E14" s="203">
        <f t="shared" si="4"/>
        <v>-1877236.110000001</v>
      </c>
    </row>
    <row r="15" spans="1:10" x14ac:dyDescent="0.2">
      <c r="A15" s="201" t="s">
        <v>738</v>
      </c>
      <c r="B15" s="202" t="s">
        <v>739</v>
      </c>
      <c r="C15" s="203">
        <f>SUM(C16:C22)</f>
        <v>11478640.98</v>
      </c>
      <c r="D15" s="203">
        <f>SUM(D16:D22)</f>
        <v>13280147.100000001</v>
      </c>
      <c r="E15" s="203">
        <f t="shared" ref="E15" si="5">SUM(E16:E22)</f>
        <v>-1801506.120000001</v>
      </c>
      <c r="H15" s="137"/>
      <c r="I15" s="137"/>
      <c r="J15" s="137"/>
    </row>
    <row r="16" spans="1:10" x14ac:dyDescent="0.2">
      <c r="A16" s="56" t="s">
        <v>740</v>
      </c>
      <c r="B16" s="52" t="s">
        <v>741</v>
      </c>
      <c r="C16" s="57">
        <v>43515.519999999997</v>
      </c>
      <c r="D16" s="57">
        <v>4063787.12</v>
      </c>
      <c r="E16" s="57">
        <f t="shared" ref="E16:E29" si="6">+C16-D16</f>
        <v>-4020271.6</v>
      </c>
      <c r="I16" s="137"/>
      <c r="J16" s="137"/>
    </row>
    <row r="17" spans="1:10" x14ac:dyDescent="0.2">
      <c r="A17" s="56" t="s">
        <v>742</v>
      </c>
      <c r="B17" s="52" t="s">
        <v>743</v>
      </c>
      <c r="C17" s="57">
        <v>1095020.47</v>
      </c>
      <c r="D17" s="57">
        <v>5209359.9800000004</v>
      </c>
      <c r="E17" s="57">
        <f t="shared" si="6"/>
        <v>-4114339.5100000007</v>
      </c>
      <c r="I17" s="137"/>
      <c r="J17" s="137"/>
    </row>
    <row r="18" spans="1:10" x14ac:dyDescent="0.2">
      <c r="A18" s="56" t="s">
        <v>759</v>
      </c>
      <c r="B18" s="52" t="s">
        <v>760</v>
      </c>
      <c r="C18" s="57">
        <v>0</v>
      </c>
      <c r="D18" s="57">
        <v>0</v>
      </c>
      <c r="E18" s="57"/>
      <c r="J18" s="137"/>
    </row>
    <row r="19" spans="1:10" x14ac:dyDescent="0.2">
      <c r="A19" s="56" t="s">
        <v>744</v>
      </c>
      <c r="B19" s="52" t="s">
        <v>745</v>
      </c>
      <c r="C19" s="57">
        <v>52000</v>
      </c>
      <c r="D19" s="57">
        <v>4007000</v>
      </c>
      <c r="E19" s="57">
        <f t="shared" si="6"/>
        <v>-3955000</v>
      </c>
      <c r="I19" s="137"/>
      <c r="J19" s="137"/>
    </row>
    <row r="20" spans="1:10" x14ac:dyDescent="0.2">
      <c r="A20" s="56" t="s">
        <v>746</v>
      </c>
      <c r="B20" s="52" t="s">
        <v>747</v>
      </c>
      <c r="C20" s="57">
        <v>5896240.4000000004</v>
      </c>
      <c r="D20" s="57">
        <v>0</v>
      </c>
      <c r="E20" s="57">
        <f t="shared" si="6"/>
        <v>5896240.4000000004</v>
      </c>
      <c r="I20" s="137"/>
      <c r="J20" s="137"/>
    </row>
    <row r="21" spans="1:10" x14ac:dyDescent="0.2">
      <c r="A21" s="56" t="s">
        <v>748</v>
      </c>
      <c r="B21" s="52" t="s">
        <v>749</v>
      </c>
      <c r="C21" s="57">
        <v>26505.1</v>
      </c>
      <c r="D21" s="57">
        <v>0</v>
      </c>
      <c r="E21" s="57">
        <f t="shared" si="6"/>
        <v>26505.1</v>
      </c>
      <c r="I21" s="137"/>
      <c r="J21" s="137"/>
    </row>
    <row r="22" spans="1:10" x14ac:dyDescent="0.2">
      <c r="A22" s="56" t="s">
        <v>750</v>
      </c>
      <c r="B22" s="52" t="s">
        <v>751</v>
      </c>
      <c r="C22" s="57">
        <v>4365359.49</v>
      </c>
      <c r="D22" s="57">
        <v>0</v>
      </c>
      <c r="E22" s="57">
        <f t="shared" si="6"/>
        <v>4365359.49</v>
      </c>
      <c r="I22" s="137"/>
      <c r="J22" s="137"/>
    </row>
    <row r="23" spans="1:10" x14ac:dyDescent="0.2">
      <c r="A23" s="201" t="s">
        <v>753</v>
      </c>
      <c r="B23" s="202" t="s">
        <v>754</v>
      </c>
      <c r="C23" s="203">
        <f>SUM(C24)</f>
        <v>0</v>
      </c>
      <c r="D23" s="203">
        <f t="shared" ref="D23:E23" si="7">SUM(D24)</f>
        <v>75729.990000000005</v>
      </c>
      <c r="E23" s="203">
        <f t="shared" si="7"/>
        <v>-75729.990000000005</v>
      </c>
    </row>
    <row r="24" spans="1:10" x14ac:dyDescent="0.2">
      <c r="A24" s="56" t="s">
        <v>755</v>
      </c>
      <c r="B24" s="52" t="s">
        <v>756</v>
      </c>
      <c r="C24" s="57">
        <v>0</v>
      </c>
      <c r="D24" s="57">
        <v>75729.990000000005</v>
      </c>
      <c r="E24" s="57">
        <f t="shared" si="6"/>
        <v>-75729.990000000005</v>
      </c>
    </row>
    <row r="25" spans="1:10" x14ac:dyDescent="0.2">
      <c r="A25" s="56">
        <v>1113</v>
      </c>
      <c r="B25" s="52" t="s">
        <v>483</v>
      </c>
      <c r="C25" s="57">
        <v>0</v>
      </c>
      <c r="D25" s="57">
        <v>0</v>
      </c>
      <c r="E25" s="57">
        <f t="shared" si="6"/>
        <v>0</v>
      </c>
    </row>
    <row r="26" spans="1:10" x14ac:dyDescent="0.2">
      <c r="A26" s="56">
        <v>1114</v>
      </c>
      <c r="B26" s="52" t="s">
        <v>191</v>
      </c>
      <c r="C26" s="57">
        <v>0</v>
      </c>
      <c r="D26" s="57">
        <v>0</v>
      </c>
      <c r="E26" s="57">
        <f t="shared" si="6"/>
        <v>0</v>
      </c>
    </row>
    <row r="27" spans="1:10" x14ac:dyDescent="0.2">
      <c r="A27" s="56">
        <v>1115</v>
      </c>
      <c r="B27" s="52" t="s">
        <v>192</v>
      </c>
      <c r="C27" s="57">
        <v>0</v>
      </c>
      <c r="D27" s="57">
        <v>0</v>
      </c>
      <c r="E27" s="57">
        <f t="shared" si="6"/>
        <v>0</v>
      </c>
    </row>
    <row r="28" spans="1:10" x14ac:dyDescent="0.2">
      <c r="A28" s="56">
        <v>1116</v>
      </c>
      <c r="B28" s="52" t="s">
        <v>484</v>
      </c>
      <c r="C28" s="57">
        <v>0</v>
      </c>
      <c r="D28" s="57">
        <v>0</v>
      </c>
      <c r="E28" s="57">
        <f t="shared" si="6"/>
        <v>0</v>
      </c>
    </row>
    <row r="29" spans="1:10" x14ac:dyDescent="0.2">
      <c r="A29" s="56">
        <v>1119</v>
      </c>
      <c r="B29" s="52" t="s">
        <v>485</v>
      </c>
      <c r="C29" s="57">
        <v>0</v>
      </c>
      <c r="D29" s="57">
        <v>0</v>
      </c>
      <c r="E29" s="57">
        <f t="shared" si="6"/>
        <v>0</v>
      </c>
    </row>
    <row r="30" spans="1:10" x14ac:dyDescent="0.2">
      <c r="A30" s="201">
        <v>1110</v>
      </c>
      <c r="B30" s="202" t="s">
        <v>486</v>
      </c>
      <c r="C30" s="203">
        <f>+C13+C8</f>
        <v>11487140.98</v>
      </c>
      <c r="D30" s="203">
        <f t="shared" ref="D30:E30" si="8">+D13+D8</f>
        <v>13364377.090000002</v>
      </c>
      <c r="E30" s="203">
        <f t="shared" si="8"/>
        <v>-1877236.110000001</v>
      </c>
    </row>
    <row r="32" spans="1:10" x14ac:dyDescent="0.2">
      <c r="D32" s="57"/>
    </row>
    <row r="33" spans="1:6" x14ac:dyDescent="0.2">
      <c r="A33" s="54" t="s">
        <v>167</v>
      </c>
      <c r="B33" s="54"/>
      <c r="C33" s="54"/>
      <c r="D33" s="54"/>
      <c r="E33" s="54"/>
    </row>
    <row r="34" spans="1:6" x14ac:dyDescent="0.2">
      <c r="A34" s="55" t="s">
        <v>146</v>
      </c>
      <c r="B34" s="55" t="s">
        <v>143</v>
      </c>
      <c r="C34" s="55" t="s">
        <v>144</v>
      </c>
      <c r="D34" s="55" t="s">
        <v>487</v>
      </c>
      <c r="E34" s="55" t="s">
        <v>170</v>
      </c>
    </row>
    <row r="35" spans="1:6" x14ac:dyDescent="0.2">
      <c r="A35" s="56">
        <v>1230</v>
      </c>
      <c r="B35" s="52" t="s">
        <v>222</v>
      </c>
      <c r="C35" s="57">
        <v>0</v>
      </c>
    </row>
    <row r="36" spans="1:6" x14ac:dyDescent="0.2">
      <c r="A36" s="56">
        <v>1231</v>
      </c>
      <c r="B36" s="52" t="s">
        <v>223</v>
      </c>
      <c r="C36" s="57">
        <v>0</v>
      </c>
    </row>
    <row r="37" spans="1:6" x14ac:dyDescent="0.2">
      <c r="A37" s="56">
        <v>1232</v>
      </c>
      <c r="B37" s="52" t="s">
        <v>224</v>
      </c>
      <c r="C37" s="57">
        <v>0</v>
      </c>
    </row>
    <row r="38" spans="1:6" x14ac:dyDescent="0.2">
      <c r="A38" s="56">
        <v>1233</v>
      </c>
      <c r="B38" s="52" t="s">
        <v>225</v>
      </c>
      <c r="C38" s="57">
        <v>0</v>
      </c>
    </row>
    <row r="39" spans="1:6" x14ac:dyDescent="0.2">
      <c r="A39" s="56">
        <v>1234</v>
      </c>
      <c r="B39" s="52" t="s">
        <v>226</v>
      </c>
      <c r="C39" s="57">
        <v>0</v>
      </c>
    </row>
    <row r="40" spans="1:6" x14ac:dyDescent="0.2">
      <c r="A40" s="56">
        <v>1235</v>
      </c>
      <c r="B40" s="52" t="s">
        <v>227</v>
      </c>
      <c r="C40" s="57">
        <v>0</v>
      </c>
    </row>
    <row r="41" spans="1:6" x14ac:dyDescent="0.2">
      <c r="A41" s="56">
        <v>1236</v>
      </c>
      <c r="B41" s="52" t="s">
        <v>228</v>
      </c>
      <c r="C41" s="57">
        <v>0</v>
      </c>
    </row>
    <row r="42" spans="1:6" x14ac:dyDescent="0.2">
      <c r="A42" s="56">
        <v>1239</v>
      </c>
      <c r="B42" s="52" t="s">
        <v>229</v>
      </c>
      <c r="C42" s="57">
        <v>0</v>
      </c>
    </row>
    <row r="43" spans="1:6" x14ac:dyDescent="0.2">
      <c r="A43" s="201">
        <v>1240</v>
      </c>
      <c r="B43" s="202" t="s">
        <v>230</v>
      </c>
      <c r="C43" s="203">
        <f>+C44+C45+C46+C47+C48+C49+C50+C51</f>
        <v>280293.91999999981</v>
      </c>
      <c r="D43" s="202"/>
      <c r="E43" s="203">
        <f>+E44+E45+E46+E47+E48+E49+E50+E51</f>
        <v>280293.91999999981</v>
      </c>
      <c r="F43" s="57"/>
    </row>
    <row r="44" spans="1:6" x14ac:dyDescent="0.2">
      <c r="A44" s="149">
        <v>1241</v>
      </c>
      <c r="B44" s="150" t="s">
        <v>231</v>
      </c>
      <c r="C44" s="151">
        <v>46343.819999999992</v>
      </c>
      <c r="D44" s="150"/>
      <c r="E44" s="151">
        <v>46343.819999999992</v>
      </c>
      <c r="F44" s="57"/>
    </row>
    <row r="45" spans="1:6" x14ac:dyDescent="0.2">
      <c r="A45" s="149">
        <v>1242</v>
      </c>
      <c r="B45" s="150" t="s">
        <v>232</v>
      </c>
      <c r="C45" s="151">
        <v>0</v>
      </c>
      <c r="D45" s="150"/>
      <c r="E45" s="150">
        <v>0</v>
      </c>
    </row>
    <row r="46" spans="1:6" x14ac:dyDescent="0.2">
      <c r="A46" s="149">
        <v>1243</v>
      </c>
      <c r="B46" s="150" t="s">
        <v>233</v>
      </c>
      <c r="C46" s="151">
        <v>0</v>
      </c>
      <c r="D46" s="150"/>
      <c r="E46" s="150">
        <v>0</v>
      </c>
    </row>
    <row r="47" spans="1:6" x14ac:dyDescent="0.2">
      <c r="A47" s="149">
        <v>1244</v>
      </c>
      <c r="B47" s="150" t="s">
        <v>234</v>
      </c>
      <c r="C47" s="151">
        <v>-887978.79</v>
      </c>
      <c r="D47" s="150"/>
      <c r="E47" s="151">
        <v>-887978.79</v>
      </c>
    </row>
    <row r="48" spans="1:6" x14ac:dyDescent="0.2">
      <c r="A48" s="149">
        <v>1245</v>
      </c>
      <c r="B48" s="150" t="s">
        <v>235</v>
      </c>
      <c r="C48" s="151">
        <v>1121928.8899999999</v>
      </c>
      <c r="D48" s="150"/>
      <c r="E48" s="150">
        <v>1121928.8899999999</v>
      </c>
    </row>
    <row r="49" spans="1:5" x14ac:dyDescent="0.2">
      <c r="A49" s="149">
        <v>1246</v>
      </c>
      <c r="B49" s="150" t="s">
        <v>236</v>
      </c>
      <c r="C49" s="151">
        <v>0</v>
      </c>
      <c r="D49" s="150"/>
      <c r="E49" s="150">
        <v>0</v>
      </c>
    </row>
    <row r="50" spans="1:5" x14ac:dyDescent="0.2">
      <c r="A50" s="56">
        <v>1247</v>
      </c>
      <c r="B50" s="52" t="s">
        <v>237</v>
      </c>
      <c r="C50" s="57">
        <v>0</v>
      </c>
      <c r="E50" s="52">
        <v>0</v>
      </c>
    </row>
    <row r="51" spans="1:5" x14ac:dyDescent="0.2">
      <c r="A51" s="56">
        <v>1248</v>
      </c>
      <c r="B51" s="52" t="s">
        <v>238</v>
      </c>
      <c r="C51" s="57">
        <v>0</v>
      </c>
      <c r="E51" s="52">
        <v>0</v>
      </c>
    </row>
    <row r="52" spans="1:5" x14ac:dyDescent="0.2">
      <c r="A52" s="208">
        <v>1250</v>
      </c>
      <c r="B52" s="209" t="s">
        <v>240</v>
      </c>
      <c r="C52" s="210">
        <f>+C53+C54+C55+C56+C57</f>
        <v>5950</v>
      </c>
      <c r="D52" s="209"/>
      <c r="E52" s="209">
        <v>5950</v>
      </c>
    </row>
    <row r="53" spans="1:5" x14ac:dyDescent="0.2">
      <c r="A53" s="56">
        <v>1251</v>
      </c>
      <c r="B53" s="52" t="s">
        <v>241</v>
      </c>
      <c r="C53" s="57">
        <v>0</v>
      </c>
      <c r="E53" s="52">
        <v>0</v>
      </c>
    </row>
    <row r="54" spans="1:5" x14ac:dyDescent="0.2">
      <c r="A54" s="56">
        <v>1252</v>
      </c>
      <c r="B54" s="52" t="s">
        <v>242</v>
      </c>
      <c r="C54" s="57">
        <v>0</v>
      </c>
      <c r="E54" s="52">
        <v>0</v>
      </c>
    </row>
    <row r="55" spans="1:5" x14ac:dyDescent="0.2">
      <c r="A55" s="56">
        <v>1253</v>
      </c>
      <c r="B55" s="52" t="s">
        <v>243</v>
      </c>
      <c r="C55" s="57">
        <v>0</v>
      </c>
      <c r="E55" s="52">
        <v>0</v>
      </c>
    </row>
    <row r="56" spans="1:5" x14ac:dyDescent="0.2">
      <c r="A56" s="56">
        <v>1254</v>
      </c>
      <c r="B56" s="52" t="s">
        <v>244</v>
      </c>
      <c r="C56" s="57">
        <v>5950</v>
      </c>
      <c r="E56" s="52">
        <v>5950</v>
      </c>
    </row>
    <row r="57" spans="1:5" x14ac:dyDescent="0.2">
      <c r="A57" s="56">
        <v>1259</v>
      </c>
      <c r="B57" s="52" t="s">
        <v>245</v>
      </c>
      <c r="C57" s="57">
        <v>0</v>
      </c>
      <c r="E57" s="52">
        <v>0</v>
      </c>
    </row>
    <row r="59" spans="1:5" x14ac:dyDescent="0.2">
      <c r="A59" s="54" t="s">
        <v>175</v>
      </c>
      <c r="B59" s="54"/>
      <c r="C59" s="54"/>
      <c r="D59" s="54"/>
    </row>
    <row r="60" spans="1:5" x14ac:dyDescent="0.2">
      <c r="A60" s="55" t="s">
        <v>146</v>
      </c>
      <c r="B60" s="55" t="s">
        <v>143</v>
      </c>
      <c r="C60" s="130" t="s">
        <v>617</v>
      </c>
      <c r="D60" s="130" t="s">
        <v>168</v>
      </c>
    </row>
    <row r="61" spans="1:5" x14ac:dyDescent="0.2">
      <c r="A61" s="201">
        <v>5500</v>
      </c>
      <c r="B61" s="202" t="s">
        <v>433</v>
      </c>
      <c r="C61" s="203">
        <f>+C62+C71+C74+C80+C82+C84</f>
        <v>44063971.739999995</v>
      </c>
      <c r="D61" s="203">
        <f>+D62+D71+D74+D80+D82+D84</f>
        <v>47729164.589999996</v>
      </c>
    </row>
    <row r="62" spans="1:5" x14ac:dyDescent="0.2">
      <c r="A62" s="201">
        <v>5510</v>
      </c>
      <c r="B62" s="202" t="s">
        <v>434</v>
      </c>
      <c r="C62" s="203">
        <f>SUM(C63:C70)</f>
        <v>44063971.739999995</v>
      </c>
      <c r="D62" s="203">
        <f>SUM(D63:D70)</f>
        <v>47729164.589999996</v>
      </c>
    </row>
    <row r="63" spans="1:5" x14ac:dyDescent="0.2">
      <c r="A63" s="56">
        <v>5511</v>
      </c>
      <c r="B63" s="52" t="s">
        <v>435</v>
      </c>
      <c r="C63" s="57">
        <v>0</v>
      </c>
      <c r="D63" s="57">
        <v>0</v>
      </c>
    </row>
    <row r="64" spans="1:5" x14ac:dyDescent="0.2">
      <c r="A64" s="56">
        <v>5512</v>
      </c>
      <c r="B64" s="52" t="s">
        <v>436</v>
      </c>
      <c r="C64" s="57">
        <v>0</v>
      </c>
      <c r="D64" s="57">
        <v>0</v>
      </c>
    </row>
    <row r="65" spans="1:4" x14ac:dyDescent="0.2">
      <c r="A65" s="56">
        <v>5513</v>
      </c>
      <c r="B65" s="52" t="s">
        <v>437</v>
      </c>
      <c r="C65" s="57">
        <v>50861.67</v>
      </c>
      <c r="D65" s="57">
        <v>50861.67</v>
      </c>
    </row>
    <row r="66" spans="1:4" x14ac:dyDescent="0.2">
      <c r="A66" s="56">
        <v>5514</v>
      </c>
      <c r="B66" s="52" t="s">
        <v>438</v>
      </c>
      <c r="C66" s="57">
        <v>0</v>
      </c>
      <c r="D66" s="57">
        <v>0</v>
      </c>
    </row>
    <row r="67" spans="1:4" x14ac:dyDescent="0.2">
      <c r="A67" s="56">
        <v>5515</v>
      </c>
      <c r="B67" s="52" t="s">
        <v>439</v>
      </c>
      <c r="C67" s="57">
        <v>44012873.909999996</v>
      </c>
      <c r="D67" s="57">
        <v>47678066.759999998</v>
      </c>
    </row>
    <row r="68" spans="1:4" x14ac:dyDescent="0.2">
      <c r="A68" s="56">
        <v>5516</v>
      </c>
      <c r="B68" s="52" t="s">
        <v>440</v>
      </c>
      <c r="C68" s="57">
        <v>0</v>
      </c>
      <c r="D68" s="57">
        <v>0</v>
      </c>
    </row>
    <row r="69" spans="1:4" x14ac:dyDescent="0.2">
      <c r="A69" s="56">
        <v>5517</v>
      </c>
      <c r="B69" s="52" t="s">
        <v>441</v>
      </c>
      <c r="C69" s="57">
        <v>236.16</v>
      </c>
      <c r="D69" s="57">
        <v>236.16</v>
      </c>
    </row>
    <row r="70" spans="1:4" x14ac:dyDescent="0.2">
      <c r="A70" s="56">
        <v>5518</v>
      </c>
      <c r="B70" s="52" t="s">
        <v>81</v>
      </c>
      <c r="C70" s="57">
        <v>0</v>
      </c>
      <c r="D70" s="57">
        <v>0</v>
      </c>
    </row>
    <row r="71" spans="1:4" x14ac:dyDescent="0.2">
      <c r="A71" s="56">
        <v>5520</v>
      </c>
      <c r="B71" s="52" t="s">
        <v>80</v>
      </c>
      <c r="C71" s="57">
        <v>0</v>
      </c>
      <c r="D71" s="57">
        <v>0</v>
      </c>
    </row>
    <row r="72" spans="1:4" x14ac:dyDescent="0.2">
      <c r="A72" s="56">
        <v>5521</v>
      </c>
      <c r="B72" s="52" t="s">
        <v>442</v>
      </c>
      <c r="C72" s="57">
        <v>0</v>
      </c>
      <c r="D72" s="57">
        <v>0</v>
      </c>
    </row>
    <row r="73" spans="1:4" x14ac:dyDescent="0.2">
      <c r="A73" s="56">
        <v>5522</v>
      </c>
      <c r="B73" s="52" t="s">
        <v>443</v>
      </c>
      <c r="C73" s="57">
        <v>0</v>
      </c>
      <c r="D73" s="57">
        <v>0</v>
      </c>
    </row>
    <row r="74" spans="1:4" x14ac:dyDescent="0.2">
      <c r="A74" s="56">
        <v>5530</v>
      </c>
      <c r="B74" s="52" t="s">
        <v>444</v>
      </c>
      <c r="C74" s="57">
        <v>0</v>
      </c>
      <c r="D74" s="57">
        <v>0</v>
      </c>
    </row>
    <row r="75" spans="1:4" x14ac:dyDescent="0.2">
      <c r="A75" s="56">
        <v>5531</v>
      </c>
      <c r="B75" s="52" t="s">
        <v>445</v>
      </c>
      <c r="C75" s="57">
        <v>0</v>
      </c>
      <c r="D75" s="57">
        <v>0</v>
      </c>
    </row>
    <row r="76" spans="1:4" x14ac:dyDescent="0.2">
      <c r="A76" s="56">
        <v>5532</v>
      </c>
      <c r="B76" s="52" t="s">
        <v>446</v>
      </c>
      <c r="C76" s="57">
        <v>0</v>
      </c>
      <c r="D76" s="57">
        <v>0</v>
      </c>
    </row>
    <row r="77" spans="1:4" x14ac:dyDescent="0.2">
      <c r="A77" s="56">
        <v>5533</v>
      </c>
      <c r="B77" s="52" t="s">
        <v>447</v>
      </c>
      <c r="C77" s="57">
        <v>0</v>
      </c>
      <c r="D77" s="57">
        <v>0</v>
      </c>
    </row>
    <row r="78" spans="1:4" x14ac:dyDescent="0.2">
      <c r="A78" s="56">
        <v>5534</v>
      </c>
      <c r="B78" s="52" t="s">
        <v>448</v>
      </c>
      <c r="C78" s="57">
        <v>0</v>
      </c>
      <c r="D78" s="57">
        <v>0</v>
      </c>
    </row>
    <row r="79" spans="1:4" x14ac:dyDescent="0.2">
      <c r="A79" s="56">
        <v>5535</v>
      </c>
      <c r="B79" s="52" t="s">
        <v>449</v>
      </c>
      <c r="C79" s="57">
        <v>0</v>
      </c>
      <c r="D79" s="57">
        <v>0</v>
      </c>
    </row>
    <row r="80" spans="1:4" x14ac:dyDescent="0.2">
      <c r="A80" s="56">
        <v>5540</v>
      </c>
      <c r="B80" s="52" t="s">
        <v>450</v>
      </c>
      <c r="C80" s="57">
        <v>0</v>
      </c>
      <c r="D80" s="57">
        <v>0</v>
      </c>
    </row>
    <row r="81" spans="1:4" x14ac:dyDescent="0.2">
      <c r="A81" s="56">
        <v>5541</v>
      </c>
      <c r="B81" s="52" t="s">
        <v>450</v>
      </c>
      <c r="C81" s="57">
        <v>0</v>
      </c>
      <c r="D81" s="57">
        <v>0</v>
      </c>
    </row>
    <row r="82" spans="1:4" x14ac:dyDescent="0.2">
      <c r="A82" s="56">
        <v>5550</v>
      </c>
      <c r="B82" s="52" t="s">
        <v>451</v>
      </c>
      <c r="C82" s="57">
        <v>0</v>
      </c>
      <c r="D82" s="57">
        <v>0</v>
      </c>
    </row>
    <row r="83" spans="1:4" x14ac:dyDescent="0.2">
      <c r="A83" s="56">
        <v>5551</v>
      </c>
      <c r="B83" s="52" t="s">
        <v>451</v>
      </c>
      <c r="C83" s="57">
        <v>0</v>
      </c>
      <c r="D83" s="57">
        <v>0</v>
      </c>
    </row>
    <row r="84" spans="1:4" x14ac:dyDescent="0.2">
      <c r="A84" s="56">
        <v>5590</v>
      </c>
      <c r="B84" s="52" t="s">
        <v>452</v>
      </c>
      <c r="C84" s="57">
        <v>0</v>
      </c>
      <c r="D84" s="57">
        <v>0</v>
      </c>
    </row>
    <row r="85" spans="1:4" x14ac:dyDescent="0.2">
      <c r="A85" s="56">
        <v>5591</v>
      </c>
      <c r="B85" s="52" t="s">
        <v>453</v>
      </c>
      <c r="C85" s="57">
        <v>0</v>
      </c>
      <c r="D85" s="57">
        <v>0</v>
      </c>
    </row>
    <row r="86" spans="1:4" x14ac:dyDescent="0.2">
      <c r="A86" s="56">
        <v>5592</v>
      </c>
      <c r="B86" s="52" t="s">
        <v>454</v>
      </c>
      <c r="C86" s="57">
        <v>0</v>
      </c>
      <c r="D86" s="57">
        <v>0</v>
      </c>
    </row>
    <row r="87" spans="1:4" x14ac:dyDescent="0.2">
      <c r="A87" s="56">
        <v>5593</v>
      </c>
      <c r="B87" s="52" t="s">
        <v>455</v>
      </c>
      <c r="C87" s="57">
        <v>0</v>
      </c>
      <c r="D87" s="57">
        <v>0</v>
      </c>
    </row>
    <row r="88" spans="1:4" x14ac:dyDescent="0.2">
      <c r="A88" s="56">
        <v>5594</v>
      </c>
      <c r="B88" s="52" t="s">
        <v>456</v>
      </c>
      <c r="C88" s="57">
        <v>0</v>
      </c>
      <c r="D88" s="57">
        <v>0</v>
      </c>
    </row>
    <row r="89" spans="1:4" x14ac:dyDescent="0.2">
      <c r="A89" s="56">
        <v>5595</v>
      </c>
      <c r="B89" s="52" t="s">
        <v>457</v>
      </c>
      <c r="C89" s="57">
        <v>0</v>
      </c>
      <c r="D89" s="57">
        <v>0</v>
      </c>
    </row>
    <row r="90" spans="1:4" x14ac:dyDescent="0.2">
      <c r="A90" s="56">
        <v>5596</v>
      </c>
      <c r="B90" s="52" t="s">
        <v>350</v>
      </c>
      <c r="C90" s="57">
        <v>0</v>
      </c>
      <c r="D90" s="57">
        <v>0</v>
      </c>
    </row>
    <row r="91" spans="1:4" x14ac:dyDescent="0.2">
      <c r="A91" s="56">
        <v>5597</v>
      </c>
      <c r="B91" s="52" t="s">
        <v>458</v>
      </c>
      <c r="C91" s="57">
        <v>0</v>
      </c>
      <c r="D91" s="57">
        <v>0</v>
      </c>
    </row>
    <row r="92" spans="1:4" x14ac:dyDescent="0.2">
      <c r="A92" s="56">
        <v>5599</v>
      </c>
      <c r="B92" s="52" t="s">
        <v>459</v>
      </c>
      <c r="C92" s="57">
        <v>0</v>
      </c>
      <c r="D92" s="57">
        <v>0</v>
      </c>
    </row>
    <row r="93" spans="1:4" x14ac:dyDescent="0.2">
      <c r="A93" s="63">
        <v>5600</v>
      </c>
      <c r="B93" s="64" t="s">
        <v>79</v>
      </c>
      <c r="C93" s="57">
        <v>0</v>
      </c>
      <c r="D93" s="57">
        <v>0</v>
      </c>
    </row>
    <row r="94" spans="1:4" x14ac:dyDescent="0.2">
      <c r="A94" s="56">
        <v>5610</v>
      </c>
      <c r="B94" s="52" t="s">
        <v>460</v>
      </c>
      <c r="C94" s="57">
        <v>0</v>
      </c>
      <c r="D94" s="57">
        <v>0</v>
      </c>
    </row>
    <row r="95" spans="1:4" x14ac:dyDescent="0.2">
      <c r="A95" s="56">
        <v>5611</v>
      </c>
      <c r="B95" s="52" t="s">
        <v>461</v>
      </c>
      <c r="C95" s="57">
        <v>0</v>
      </c>
      <c r="D95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34 D60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." sqref="C60" xr:uid="{80E1EAE4-7C75-4713-8E2E-98C9CB429E9B}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2:C14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3" sqref="B13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51</v>
      </c>
    </row>
    <row r="6" spans="1:2" ht="14.1" customHeight="1" x14ac:dyDescent="0.2">
      <c r="B6" s="29" t="s">
        <v>151</v>
      </c>
    </row>
    <row r="7" spans="1:2" ht="14.1" customHeight="1" x14ac:dyDescent="0.2">
      <c r="B7" s="29" t="s">
        <v>152</v>
      </c>
    </row>
    <row r="9" spans="1:2" ht="15" customHeight="1" x14ac:dyDescent="0.2">
      <c r="A9" s="117" t="s">
        <v>29</v>
      </c>
      <c r="B9" s="27" t="s">
        <v>615</v>
      </c>
    </row>
    <row r="10" spans="1:2" ht="15" customHeight="1" x14ac:dyDescent="0.2">
      <c r="B10" s="27" t="s">
        <v>75</v>
      </c>
    </row>
    <row r="11" spans="1:2" ht="15" customHeight="1" x14ac:dyDescent="0.2">
      <c r="B11" s="36" t="s">
        <v>184</v>
      </c>
    </row>
    <row r="13" spans="1:2" ht="15" customHeight="1" x14ac:dyDescent="0.2">
      <c r="A13" s="117" t="s">
        <v>76</v>
      </c>
      <c r="B13" s="29" t="s">
        <v>619</v>
      </c>
    </row>
    <row r="14" spans="1:2" x14ac:dyDescent="0.2">
      <c r="B14" s="29" t="s">
        <v>618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Miguel Trujillo</cp:lastModifiedBy>
  <cp:lastPrinted>2020-02-04T18:43:53Z</cp:lastPrinted>
  <dcterms:created xsi:type="dcterms:W3CDTF">2012-12-11T20:36:24Z</dcterms:created>
  <dcterms:modified xsi:type="dcterms:W3CDTF">2021-01-21T01:44:50Z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